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YAKUJIEISEI2\disk\yakuji\☆薬事・麻薬G\01 総括\31 新型コロナウイルス\▶R4_12月補正_省エネ投資支援\R5_６月補正\15_要綱等策定\HP作成\"/>
    </mc:Choice>
  </mc:AlternateContent>
  <xr:revisionPtr revIDLastSave="0" documentId="8_{0E672A38-4688-4A33-A3B7-E7DDE065AAD3}" xr6:coauthVersionLast="47" xr6:coauthVersionMax="47" xr10:uidLastSave="{00000000-0000-0000-0000-000000000000}"/>
  <bookViews>
    <workbookView xWindow="-28920" yWindow="-120" windowWidth="29040" windowHeight="15840" tabRatio="776" xr2:uid="{00000000-000D-0000-FFFF-FFFF00000000}"/>
  </bookViews>
  <sheets>
    <sheet name="様式一覧" sheetId="20" r:id="rId1"/>
    <sheet name="1)交付申請書" sheetId="1" r:id="rId2"/>
    <sheet name="1-1)所要額調書" sheetId="46" r:id="rId3"/>
    <sheet name="1-2)計画書" sheetId="48" r:id="rId4"/>
    <sheet name="1-3)誓約書" sheetId="49" r:id="rId5"/>
    <sheet name="債権者登録" sheetId="66" r:id="rId6"/>
    <sheet name="5)事前着手届" sheetId="50" r:id="rId7"/>
    <sheet name="連絡用宛名" sheetId="45" state="hidden" r:id="rId8"/>
    <sheet name="2)変更申請" sheetId="2" r:id="rId9"/>
    <sheet name="3)中止・廃止申請" sheetId="51" r:id="rId10"/>
    <sheet name="4)交付申請取下" sheetId="52" r:id="rId11"/>
    <sheet name="6)遅延報告" sheetId="53" r:id="rId12"/>
    <sheet name="7)繰越申請" sheetId="13" r:id="rId13"/>
    <sheet name="8)状況報告" sheetId="54" r:id="rId14"/>
    <sheet name="9)実績報告書" sheetId="57" r:id="rId15"/>
    <sheet name="9-1)精算額調書" sheetId="64" r:id="rId16"/>
    <sheet name="9-2)結果報告書" sheetId="65" r:id="rId17"/>
    <sheet name="10)請求書" sheetId="60" r:id="rId18"/>
    <sheet name="11)財産処分" sheetId="61" r:id="rId19"/>
  </sheets>
  <externalReferences>
    <externalReference r:id="rId20"/>
    <externalReference r:id="rId21"/>
    <externalReference r:id="rId22"/>
  </externalReferences>
  <definedNames>
    <definedName name="__xlnm.Print_Area" localSheetId="2">'1-1)所要額調書'!$A$1:$L$41</definedName>
    <definedName name="__xlnm.Print_Area" localSheetId="3">'1-2)計画書'!$B$1:$Q$40</definedName>
    <definedName name="__xlnm.Print_Area" localSheetId="15">'9-1)精算額調書'!$A$1:$L$41</definedName>
    <definedName name="__xlnm.Print_Area" localSheetId="16">'9-2)結果報告書'!$B$1:$Q$40</definedName>
    <definedName name="_Order1" hidden="1">255</definedName>
    <definedName name="_Order2" hidden="1">255</definedName>
    <definedName name="_xlnm.Print_Area" localSheetId="1">'1)交付申請書'!$A$1:$AF$43</definedName>
    <definedName name="_xlnm.Print_Area" localSheetId="17">'10)請求書'!$A$1:$AF$41</definedName>
    <definedName name="_xlnm.Print_Area" localSheetId="18">'11)財産処分'!$A$1:$AF$46</definedName>
    <definedName name="_xlnm.Print_Area" localSheetId="2">'1-1)所要額調書'!$A$1:$L$40</definedName>
    <definedName name="_xlnm.Print_Area" localSheetId="3">'1-2)計画書'!$B$1:$Q$44</definedName>
    <definedName name="_xlnm.Print_Area" localSheetId="4">'1-3)誓約書'!$A$1:$AF$33</definedName>
    <definedName name="_xlnm.Print_Area" localSheetId="8">'2)変更申請'!$A$1:$AF$43</definedName>
    <definedName name="_xlnm.Print_Area" localSheetId="9">'3)中止・廃止申請'!$A$1:$AF$39</definedName>
    <definedName name="_xlnm.Print_Area" localSheetId="10">'4)交付申請取下'!$A$1:$AF$38</definedName>
    <definedName name="_xlnm.Print_Area" localSheetId="6">'5)事前着手届'!$A$1:$AF$43</definedName>
    <definedName name="_xlnm.Print_Area" localSheetId="11">'6)遅延報告'!$A$1:$AF$44</definedName>
    <definedName name="_xlnm.Print_Area" localSheetId="12">'7)繰越申請'!$A$1:$AF$47</definedName>
    <definedName name="_xlnm.Print_Area" localSheetId="13">'8)状況報告'!$A$1:$AF$43</definedName>
    <definedName name="_xlnm.Print_Area" localSheetId="14">'9)実績報告書'!$A$1:$AF$44</definedName>
    <definedName name="_xlnm.Print_Area" localSheetId="15">'9-1)精算額調書'!$A$1:$N$40</definedName>
    <definedName name="_xlnm.Print_Area" localSheetId="16">'9-2)結果報告書'!$B$1:$Q$44</definedName>
    <definedName name="_xlnm.Print_Area" localSheetId="5">債権者登録!$A$1:$AL$70</definedName>
    <definedName name="_xlnm.Print_Area" localSheetId="0">様式一覧!$A$1:$D$35</definedName>
    <definedName name="_xlnm.Print_Area" localSheetId="7">連絡用宛名!$B$4:$M$58</definedName>
    <definedName name="サービス種別">[1]R4一覧!$S$1</definedName>
    <definedName name="まるばつ">[2]リスト・集計用!$A$2:$A$3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65" l="1"/>
  <c r="K9" i="64"/>
  <c r="K10" i="64"/>
  <c r="K11" i="64"/>
  <c r="K12" i="64"/>
  <c r="K13" i="64"/>
  <c r="K14" i="64"/>
  <c r="K15" i="64"/>
  <c r="K16" i="64"/>
  <c r="K17" i="64"/>
  <c r="K18" i="64"/>
  <c r="K19" i="64"/>
  <c r="K20" i="64"/>
  <c r="K21" i="64"/>
  <c r="K22" i="64"/>
  <c r="K23" i="64"/>
  <c r="K24" i="64"/>
  <c r="K25" i="64"/>
  <c r="K26" i="64"/>
  <c r="K27" i="64"/>
  <c r="K28" i="64"/>
  <c r="K29" i="64"/>
  <c r="K30" i="64"/>
  <c r="K31" i="64"/>
  <c r="K32" i="64"/>
  <c r="K33" i="64"/>
  <c r="K34" i="64"/>
  <c r="K35" i="64"/>
  <c r="K36" i="64"/>
  <c r="K37" i="64"/>
  <c r="I12" i="54"/>
  <c r="I12" i="2"/>
  <c r="K9" i="46"/>
  <c r="K10" i="46"/>
  <c r="K11" i="46"/>
  <c r="K12" i="46"/>
  <c r="K13" i="46"/>
  <c r="K14" i="46"/>
  <c r="K15" i="46"/>
  <c r="K16" i="46"/>
  <c r="K17" i="46"/>
  <c r="K18" i="46"/>
  <c r="K19" i="46"/>
  <c r="K20" i="46"/>
  <c r="K21" i="46"/>
  <c r="K22" i="46"/>
  <c r="K23" i="46"/>
  <c r="K24" i="46"/>
  <c r="K25" i="46"/>
  <c r="K26" i="46"/>
  <c r="K27" i="46"/>
  <c r="K28" i="46"/>
  <c r="K29" i="46"/>
  <c r="K30" i="46"/>
  <c r="K31" i="46"/>
  <c r="K32" i="46"/>
  <c r="K33" i="46"/>
  <c r="K34" i="46"/>
  <c r="K35" i="46"/>
  <c r="K36" i="46"/>
  <c r="K37" i="46"/>
  <c r="F14" i="66"/>
  <c r="G57" i="66" s="1"/>
  <c r="G68" i="66"/>
  <c r="J67" i="66"/>
  <c r="I67" i="66"/>
  <c r="H67" i="66"/>
  <c r="G67" i="66"/>
  <c r="G66" i="66"/>
  <c r="G65" i="66"/>
  <c r="G64" i="66"/>
  <c r="G63" i="66"/>
  <c r="G52" i="66"/>
  <c r="AA24" i="66"/>
  <c r="F24" i="66"/>
  <c r="F23" i="66"/>
  <c r="F21" i="66"/>
  <c r="G56" i="66" s="1"/>
  <c r="F16" i="66"/>
  <c r="G58" i="66" s="1"/>
  <c r="AC4" i="66"/>
  <c r="G51" i="66" s="1"/>
  <c r="G69" i="66"/>
  <c r="G54" i="66"/>
  <c r="G53" i="66"/>
  <c r="G59" i="66" l="1"/>
  <c r="G60" i="66" s="1"/>
  <c r="G61" i="66" s="1"/>
  <c r="G55" i="66"/>
  <c r="G62" i="66" l="1"/>
  <c r="I13" i="61" l="1"/>
  <c r="F13" i="61"/>
  <c r="V10" i="61"/>
  <c r="V9" i="61"/>
  <c r="V8" i="61"/>
  <c r="X7" i="61"/>
  <c r="V10" i="60"/>
  <c r="V9" i="60"/>
  <c r="V8" i="60"/>
  <c r="X7" i="60"/>
  <c r="I13" i="60"/>
  <c r="F13" i="60"/>
  <c r="Q8" i="65"/>
  <c r="Q9" i="65"/>
  <c r="Q10" i="65"/>
  <c r="Q11" i="65"/>
  <c r="Q12" i="65"/>
  <c r="Q13" i="65"/>
  <c r="Q14" i="65"/>
  <c r="Q15" i="65"/>
  <c r="Q16" i="65"/>
  <c r="Q17" i="65"/>
  <c r="Q18" i="65"/>
  <c r="Q19" i="65"/>
  <c r="Q20" i="65"/>
  <c r="Q21" i="65"/>
  <c r="Q22" i="65"/>
  <c r="Q23" i="65"/>
  <c r="Q24" i="65"/>
  <c r="Q25" i="65"/>
  <c r="Q26" i="65"/>
  <c r="Q27" i="65"/>
  <c r="Q28" i="65"/>
  <c r="Q29" i="65"/>
  <c r="Q30" i="65"/>
  <c r="Q31" i="65"/>
  <c r="Q32" i="65"/>
  <c r="Q33" i="65"/>
  <c r="Q34" i="65"/>
  <c r="Q35" i="65"/>
  <c r="Q36" i="65"/>
  <c r="Q37" i="65"/>
  <c r="P37" i="65"/>
  <c r="P36" i="65"/>
  <c r="P35" i="65"/>
  <c r="P34" i="65"/>
  <c r="P33" i="65"/>
  <c r="P32" i="65"/>
  <c r="P31" i="65"/>
  <c r="P30" i="65"/>
  <c r="P29" i="65"/>
  <c r="P28" i="65"/>
  <c r="P27" i="65"/>
  <c r="P26" i="65"/>
  <c r="P25" i="65"/>
  <c r="P24" i="65"/>
  <c r="P23" i="65"/>
  <c r="P22" i="65"/>
  <c r="P21" i="65"/>
  <c r="P20" i="65"/>
  <c r="P19" i="65"/>
  <c r="P18" i="65"/>
  <c r="P17" i="65"/>
  <c r="P16" i="65"/>
  <c r="P15" i="65"/>
  <c r="P14" i="65"/>
  <c r="P13" i="65"/>
  <c r="P12" i="65"/>
  <c r="P11" i="65"/>
  <c r="P10" i="65"/>
  <c r="P9" i="65"/>
  <c r="P8" i="65"/>
  <c r="O8" i="65" s="1"/>
  <c r="K9" i="65"/>
  <c r="L9" i="65"/>
  <c r="M9" i="65"/>
  <c r="N9" i="65"/>
  <c r="K10" i="65"/>
  <c r="L10" i="65"/>
  <c r="M10" i="65"/>
  <c r="N10" i="65"/>
  <c r="K11" i="65"/>
  <c r="L11" i="65"/>
  <c r="M11" i="65"/>
  <c r="N11" i="65"/>
  <c r="O11" i="65" s="1"/>
  <c r="K12" i="65"/>
  <c r="L12" i="65"/>
  <c r="M12" i="65"/>
  <c r="N12" i="65"/>
  <c r="O12" i="65" s="1"/>
  <c r="K13" i="65"/>
  <c r="L13" i="65"/>
  <c r="M13" i="65"/>
  <c r="N13" i="65"/>
  <c r="O13" i="65" s="1"/>
  <c r="K14" i="65"/>
  <c r="L14" i="65"/>
  <c r="M14" i="65"/>
  <c r="N14" i="65"/>
  <c r="K15" i="65"/>
  <c r="L15" i="65"/>
  <c r="M15" i="65"/>
  <c r="N15" i="65"/>
  <c r="O15" i="65" s="1"/>
  <c r="K16" i="65"/>
  <c r="L16" i="65"/>
  <c r="M16" i="65"/>
  <c r="N16" i="65"/>
  <c r="O16" i="65" s="1"/>
  <c r="K17" i="65"/>
  <c r="L17" i="65"/>
  <c r="M17" i="65"/>
  <c r="N17" i="65"/>
  <c r="O17" i="65" s="1"/>
  <c r="K18" i="65"/>
  <c r="L18" i="65"/>
  <c r="M18" i="65"/>
  <c r="N18" i="65"/>
  <c r="K19" i="65"/>
  <c r="L19" i="65"/>
  <c r="M19" i="65"/>
  <c r="N19" i="65"/>
  <c r="O19" i="65" s="1"/>
  <c r="K20" i="65"/>
  <c r="L20" i="65"/>
  <c r="M20" i="65"/>
  <c r="N20" i="65"/>
  <c r="O20" i="65" s="1"/>
  <c r="K21" i="65"/>
  <c r="L21" i="65"/>
  <c r="M21" i="65"/>
  <c r="N21" i="65"/>
  <c r="O21" i="65" s="1"/>
  <c r="K22" i="65"/>
  <c r="L22" i="65"/>
  <c r="M22" i="65"/>
  <c r="N22" i="65"/>
  <c r="K23" i="65"/>
  <c r="L23" i="65"/>
  <c r="M23" i="65"/>
  <c r="N23" i="65"/>
  <c r="O23" i="65" s="1"/>
  <c r="K24" i="65"/>
  <c r="L24" i="65"/>
  <c r="M24" i="65"/>
  <c r="N24" i="65"/>
  <c r="O24" i="65" s="1"/>
  <c r="K25" i="65"/>
  <c r="L25" i="65"/>
  <c r="M25" i="65"/>
  <c r="N25" i="65"/>
  <c r="O25" i="65" s="1"/>
  <c r="K26" i="65"/>
  <c r="L26" i="65"/>
  <c r="M26" i="65"/>
  <c r="N26" i="65"/>
  <c r="O26" i="65" s="1"/>
  <c r="K27" i="65"/>
  <c r="L27" i="65"/>
  <c r="M27" i="65"/>
  <c r="N27" i="65"/>
  <c r="O27" i="65" s="1"/>
  <c r="K28" i="65"/>
  <c r="L28" i="65"/>
  <c r="M28" i="65"/>
  <c r="N28" i="65"/>
  <c r="O28" i="65" s="1"/>
  <c r="K29" i="65"/>
  <c r="L29" i="65"/>
  <c r="M29" i="65"/>
  <c r="N29" i="65"/>
  <c r="O29" i="65" s="1"/>
  <c r="K30" i="65"/>
  <c r="L30" i="65"/>
  <c r="M30" i="65"/>
  <c r="N30" i="65"/>
  <c r="K31" i="65"/>
  <c r="L31" i="65"/>
  <c r="M31" i="65"/>
  <c r="N31" i="65"/>
  <c r="O31" i="65" s="1"/>
  <c r="K32" i="65"/>
  <c r="L32" i="65"/>
  <c r="M32" i="65"/>
  <c r="N32" i="65"/>
  <c r="O32" i="65" s="1"/>
  <c r="K33" i="65"/>
  <c r="L33" i="65"/>
  <c r="M33" i="65"/>
  <c r="N33" i="65"/>
  <c r="O33" i="65" s="1"/>
  <c r="K34" i="65"/>
  <c r="L34" i="65"/>
  <c r="M34" i="65"/>
  <c r="N34" i="65"/>
  <c r="K35" i="65"/>
  <c r="L35" i="65"/>
  <c r="M35" i="65"/>
  <c r="N35" i="65"/>
  <c r="O35" i="65" s="1"/>
  <c r="K36" i="65"/>
  <c r="L36" i="65"/>
  <c r="M36" i="65"/>
  <c r="N36" i="65"/>
  <c r="O36" i="65" s="1"/>
  <c r="K37" i="65"/>
  <c r="L37" i="65"/>
  <c r="M37" i="65"/>
  <c r="N37" i="65"/>
  <c r="O37" i="65" s="1"/>
  <c r="L8" i="65"/>
  <c r="M8" i="65"/>
  <c r="N8" i="65"/>
  <c r="I9" i="48"/>
  <c r="J9" i="48" s="1"/>
  <c r="I10" i="48"/>
  <c r="I11" i="48"/>
  <c r="I12" i="48"/>
  <c r="I12" i="65" s="1"/>
  <c r="I13" i="48"/>
  <c r="I13" i="65" s="1"/>
  <c r="J13" i="65" s="1"/>
  <c r="I14" i="48"/>
  <c r="I15" i="48"/>
  <c r="I16" i="48"/>
  <c r="J16" i="48" s="1"/>
  <c r="I17" i="48"/>
  <c r="I17" i="65" s="1"/>
  <c r="I18" i="48"/>
  <c r="I19" i="48"/>
  <c r="I20" i="48"/>
  <c r="J20" i="48" s="1"/>
  <c r="I21" i="48"/>
  <c r="J21" i="48" s="1"/>
  <c r="I22" i="48"/>
  <c r="I23" i="48"/>
  <c r="I24" i="48"/>
  <c r="J24" i="48" s="1"/>
  <c r="I25" i="48"/>
  <c r="I25" i="65" s="1"/>
  <c r="J25" i="65" s="1"/>
  <c r="I26" i="48"/>
  <c r="I27" i="48"/>
  <c r="I28" i="48"/>
  <c r="I28" i="65" s="1"/>
  <c r="I29" i="48"/>
  <c r="I29" i="65" s="1"/>
  <c r="J29" i="65" s="1"/>
  <c r="I30" i="48"/>
  <c r="I31" i="48"/>
  <c r="I32" i="48"/>
  <c r="J32" i="48" s="1"/>
  <c r="I33" i="48"/>
  <c r="I33" i="65" s="1"/>
  <c r="I34" i="48"/>
  <c r="I35" i="48"/>
  <c r="I36" i="48"/>
  <c r="J36" i="48" s="1"/>
  <c r="I37" i="48"/>
  <c r="I37" i="65" s="1"/>
  <c r="J37" i="65" s="1"/>
  <c r="I8" i="48"/>
  <c r="I8" i="65" s="1"/>
  <c r="I21" i="65"/>
  <c r="K8" i="65"/>
  <c r="J10" i="48"/>
  <c r="J11" i="48"/>
  <c r="J13" i="48"/>
  <c r="J14" i="48"/>
  <c r="J15" i="48"/>
  <c r="J18" i="48"/>
  <c r="J19" i="48"/>
  <c r="J22" i="48"/>
  <c r="J23" i="48"/>
  <c r="J25" i="48"/>
  <c r="J26" i="48"/>
  <c r="J27" i="48"/>
  <c r="J30" i="48"/>
  <c r="J31" i="48"/>
  <c r="J34" i="48"/>
  <c r="J35" i="48"/>
  <c r="B9" i="65"/>
  <c r="A9" i="65" s="1"/>
  <c r="C9" i="65"/>
  <c r="D9" i="65"/>
  <c r="E9" i="65"/>
  <c r="F9" i="65"/>
  <c r="G9" i="65"/>
  <c r="H9" i="65"/>
  <c r="B10" i="65"/>
  <c r="A10" i="65"/>
  <c r="C10" i="65"/>
  <c r="D10" i="65"/>
  <c r="E10" i="65"/>
  <c r="F10" i="65"/>
  <c r="G10" i="65"/>
  <c r="H10" i="65"/>
  <c r="I10" i="65"/>
  <c r="J10" i="65" s="1"/>
  <c r="B11" i="65"/>
  <c r="A11" i="65" s="1"/>
  <c r="C11" i="65"/>
  <c r="D11" i="65"/>
  <c r="E11" i="65"/>
  <c r="F11" i="65"/>
  <c r="G11" i="65"/>
  <c r="H11" i="65"/>
  <c r="I11" i="65"/>
  <c r="J11" i="65" s="1"/>
  <c r="B12" i="65"/>
  <c r="A12" i="65" s="1"/>
  <c r="C12" i="65"/>
  <c r="D12" i="65"/>
  <c r="E12" i="65"/>
  <c r="F12" i="65"/>
  <c r="G12" i="65"/>
  <c r="H12" i="65"/>
  <c r="B13" i="65"/>
  <c r="A13" i="65" s="1"/>
  <c r="C13" i="65"/>
  <c r="D13" i="65"/>
  <c r="E13" i="65"/>
  <c r="F13" i="65"/>
  <c r="G13" i="65"/>
  <c r="H13" i="65"/>
  <c r="B14" i="65"/>
  <c r="C14" i="65"/>
  <c r="D14" i="65"/>
  <c r="E14" i="65"/>
  <c r="F14" i="65"/>
  <c r="G14" i="65"/>
  <c r="H14" i="65"/>
  <c r="I14" i="65"/>
  <c r="B15" i="65"/>
  <c r="C15" i="65"/>
  <c r="D15" i="65"/>
  <c r="E15" i="65"/>
  <c r="F15" i="65"/>
  <c r="G15" i="65"/>
  <c r="H15" i="65"/>
  <c r="I15" i="65"/>
  <c r="B16" i="65"/>
  <c r="C16" i="65"/>
  <c r="D16" i="65"/>
  <c r="E16" i="65"/>
  <c r="F16" i="65"/>
  <c r="G16" i="65"/>
  <c r="H16" i="65"/>
  <c r="I16" i="65"/>
  <c r="B17" i="65"/>
  <c r="A17" i="65" s="1"/>
  <c r="C17" i="65"/>
  <c r="D17" i="65"/>
  <c r="E17" i="65"/>
  <c r="F17" i="65"/>
  <c r="G17" i="65"/>
  <c r="H17" i="65"/>
  <c r="B18" i="65"/>
  <c r="C18" i="65"/>
  <c r="D18" i="65"/>
  <c r="E18" i="65"/>
  <c r="F18" i="65"/>
  <c r="G18" i="65"/>
  <c r="H18" i="65"/>
  <c r="I18" i="65"/>
  <c r="J18" i="65" s="1"/>
  <c r="B19" i="65"/>
  <c r="C19" i="65"/>
  <c r="D19" i="65"/>
  <c r="E19" i="65"/>
  <c r="F19" i="65"/>
  <c r="G19" i="65"/>
  <c r="H19" i="65"/>
  <c r="I19" i="65"/>
  <c r="B20" i="65"/>
  <c r="C20" i="65"/>
  <c r="D20" i="65"/>
  <c r="E20" i="65"/>
  <c r="F20" i="65"/>
  <c r="G20" i="65"/>
  <c r="H20" i="65"/>
  <c r="B21" i="65"/>
  <c r="A21" i="65" s="1"/>
  <c r="C21" i="65"/>
  <c r="D21" i="65"/>
  <c r="E21" i="65"/>
  <c r="F21" i="65"/>
  <c r="G21" i="65"/>
  <c r="H21" i="65"/>
  <c r="B22" i="65"/>
  <c r="A22" i="65"/>
  <c r="C22" i="65"/>
  <c r="D22" i="65"/>
  <c r="E22" i="65"/>
  <c r="F22" i="65"/>
  <c r="G22" i="65"/>
  <c r="H22" i="65"/>
  <c r="I22" i="65"/>
  <c r="B23" i="65"/>
  <c r="C23" i="65"/>
  <c r="D23" i="65"/>
  <c r="E23" i="65"/>
  <c r="F23" i="65"/>
  <c r="G23" i="65"/>
  <c r="H23" i="65"/>
  <c r="I23" i="65"/>
  <c r="J23" i="65" s="1"/>
  <c r="B24" i="65"/>
  <c r="A24" i="65" s="1"/>
  <c r="C24" i="65"/>
  <c r="D24" i="65"/>
  <c r="E24" i="65"/>
  <c r="F24" i="65"/>
  <c r="G24" i="65"/>
  <c r="H24" i="65"/>
  <c r="B25" i="65"/>
  <c r="A25" i="65" s="1"/>
  <c r="C25" i="65"/>
  <c r="D25" i="65"/>
  <c r="E25" i="65"/>
  <c r="F25" i="65"/>
  <c r="G25" i="65"/>
  <c r="H25" i="65"/>
  <c r="B26" i="65"/>
  <c r="C26" i="65"/>
  <c r="D26" i="65"/>
  <c r="E26" i="65"/>
  <c r="F26" i="65"/>
  <c r="G26" i="65"/>
  <c r="H26" i="65"/>
  <c r="I26" i="65"/>
  <c r="B27" i="65"/>
  <c r="C27" i="65"/>
  <c r="D27" i="65"/>
  <c r="E27" i="65"/>
  <c r="F27" i="65"/>
  <c r="G27" i="65"/>
  <c r="H27" i="65"/>
  <c r="I27" i="65"/>
  <c r="B28" i="65"/>
  <c r="C28" i="65"/>
  <c r="D28" i="65"/>
  <c r="E28" i="65"/>
  <c r="F28" i="65"/>
  <c r="G28" i="65"/>
  <c r="H28" i="65"/>
  <c r="B29" i="65"/>
  <c r="C29" i="65"/>
  <c r="D29" i="65"/>
  <c r="E29" i="65"/>
  <c r="F29" i="65"/>
  <c r="G29" i="65"/>
  <c r="H29" i="65"/>
  <c r="B30" i="65"/>
  <c r="A30" i="65" s="1"/>
  <c r="C30" i="65"/>
  <c r="D30" i="65"/>
  <c r="E30" i="65"/>
  <c r="F30" i="65"/>
  <c r="G30" i="65"/>
  <c r="H30" i="65"/>
  <c r="I30" i="65"/>
  <c r="B31" i="65"/>
  <c r="A31" i="65"/>
  <c r="C31" i="65"/>
  <c r="D31" i="65"/>
  <c r="E31" i="65"/>
  <c r="F31" i="65"/>
  <c r="G31" i="65"/>
  <c r="H31" i="65"/>
  <c r="I31" i="65"/>
  <c r="B32" i="65"/>
  <c r="A32" i="65" s="1"/>
  <c r="C32" i="65"/>
  <c r="D32" i="65"/>
  <c r="E32" i="65"/>
  <c r="F32" i="65"/>
  <c r="G32" i="65"/>
  <c r="H32" i="65"/>
  <c r="I32" i="65"/>
  <c r="B33" i="65"/>
  <c r="C33" i="65"/>
  <c r="D33" i="65"/>
  <c r="E33" i="65"/>
  <c r="F33" i="65"/>
  <c r="G33" i="65"/>
  <c r="H33" i="65"/>
  <c r="B34" i="65"/>
  <c r="C34" i="65"/>
  <c r="D34" i="65"/>
  <c r="E34" i="65"/>
  <c r="F34" i="65"/>
  <c r="G34" i="65"/>
  <c r="H34" i="65"/>
  <c r="I34" i="65"/>
  <c r="B35" i="65"/>
  <c r="C35" i="65"/>
  <c r="D35" i="65"/>
  <c r="E35" i="65"/>
  <c r="F35" i="65"/>
  <c r="G35" i="65"/>
  <c r="H35" i="65"/>
  <c r="I35" i="65"/>
  <c r="B36" i="65"/>
  <c r="C36" i="65"/>
  <c r="D36" i="65"/>
  <c r="E36" i="65"/>
  <c r="F36" i="65"/>
  <c r="G36" i="65"/>
  <c r="H36" i="65"/>
  <c r="B37" i="65"/>
  <c r="A37" i="65" s="1"/>
  <c r="C37" i="65"/>
  <c r="D37" i="65"/>
  <c r="E37" i="65"/>
  <c r="F37" i="65"/>
  <c r="G37" i="65"/>
  <c r="H37" i="65"/>
  <c r="E8" i="65"/>
  <c r="F8" i="65"/>
  <c r="G8" i="65"/>
  <c r="H8" i="65"/>
  <c r="D8" i="65"/>
  <c r="C8" i="65"/>
  <c r="B8" i="65"/>
  <c r="E8" i="64"/>
  <c r="B9" i="64"/>
  <c r="C9" i="64"/>
  <c r="D9" i="64"/>
  <c r="E9" i="64"/>
  <c r="G9" i="64" s="1"/>
  <c r="H9" i="64" s="1"/>
  <c r="F9" i="64"/>
  <c r="B10" i="64"/>
  <c r="C10" i="64"/>
  <c r="D10" i="64"/>
  <c r="E10" i="64"/>
  <c r="F10" i="64"/>
  <c r="G10" i="64" s="1"/>
  <c r="H10" i="64" s="1"/>
  <c r="B11" i="64"/>
  <c r="C11" i="64"/>
  <c r="D11" i="64"/>
  <c r="E11" i="64"/>
  <c r="F11" i="64"/>
  <c r="B12" i="64"/>
  <c r="C12" i="64"/>
  <c r="D12" i="64"/>
  <c r="E12" i="64"/>
  <c r="F12" i="64"/>
  <c r="G12" i="64" s="1"/>
  <c r="H12" i="64" s="1"/>
  <c r="B13" i="64"/>
  <c r="C13" i="64"/>
  <c r="D13" i="64"/>
  <c r="E13" i="64"/>
  <c r="G13" i="64" s="1"/>
  <c r="H13" i="64" s="1"/>
  <c r="F13" i="64"/>
  <c r="B14" i="64"/>
  <c r="C14" i="64"/>
  <c r="D14" i="64"/>
  <c r="E14" i="64"/>
  <c r="F14" i="64"/>
  <c r="G14" i="64" s="1"/>
  <c r="H14" i="64" s="1"/>
  <c r="B15" i="64"/>
  <c r="C15" i="64"/>
  <c r="D15" i="64"/>
  <c r="E15" i="64"/>
  <c r="F15" i="64"/>
  <c r="B16" i="64"/>
  <c r="C16" i="64"/>
  <c r="D16" i="64"/>
  <c r="E16" i="64"/>
  <c r="F16" i="64"/>
  <c r="G16" i="64" s="1"/>
  <c r="H16" i="64" s="1"/>
  <c r="B17" i="64"/>
  <c r="C17" i="64"/>
  <c r="D17" i="64"/>
  <c r="E17" i="64"/>
  <c r="G17" i="64" s="1"/>
  <c r="H17" i="64" s="1"/>
  <c r="F17" i="64"/>
  <c r="B18" i="64"/>
  <c r="C18" i="64"/>
  <c r="D18" i="64"/>
  <c r="E18" i="64"/>
  <c r="F18" i="64"/>
  <c r="G18" i="64" s="1"/>
  <c r="H18" i="64" s="1"/>
  <c r="B19" i="64"/>
  <c r="C19" i="64"/>
  <c r="D19" i="64"/>
  <c r="E19" i="64"/>
  <c r="F19" i="64"/>
  <c r="B20" i="64"/>
  <c r="C20" i="64"/>
  <c r="D20" i="64"/>
  <c r="E20" i="64"/>
  <c r="F20" i="64"/>
  <c r="G20" i="64" s="1"/>
  <c r="H20" i="64" s="1"/>
  <c r="B21" i="64"/>
  <c r="C21" i="64"/>
  <c r="D21" i="64"/>
  <c r="E21" i="64"/>
  <c r="G21" i="64" s="1"/>
  <c r="H21" i="64" s="1"/>
  <c r="F21" i="64"/>
  <c r="B22" i="64"/>
  <c r="C22" i="64"/>
  <c r="D22" i="64"/>
  <c r="E22" i="64"/>
  <c r="F22" i="64"/>
  <c r="G22" i="64" s="1"/>
  <c r="H22" i="64" s="1"/>
  <c r="B23" i="64"/>
  <c r="C23" i="64"/>
  <c r="D23" i="64"/>
  <c r="E23" i="64"/>
  <c r="F23" i="64"/>
  <c r="B24" i="64"/>
  <c r="C24" i="64"/>
  <c r="D24" i="64"/>
  <c r="E24" i="64"/>
  <c r="F24" i="64"/>
  <c r="G24" i="64" s="1"/>
  <c r="H24" i="64" s="1"/>
  <c r="B25" i="64"/>
  <c r="C25" i="64"/>
  <c r="D25" i="64"/>
  <c r="E25" i="64"/>
  <c r="G25" i="64" s="1"/>
  <c r="H25" i="64" s="1"/>
  <c r="F25" i="64"/>
  <c r="B26" i="64"/>
  <c r="C26" i="64"/>
  <c r="D26" i="64"/>
  <c r="E26" i="64"/>
  <c r="F26" i="64"/>
  <c r="G26" i="64" s="1"/>
  <c r="H26" i="64" s="1"/>
  <c r="B27" i="64"/>
  <c r="C27" i="64"/>
  <c r="D27" i="64"/>
  <c r="E27" i="64"/>
  <c r="F27" i="64"/>
  <c r="B28" i="64"/>
  <c r="C28" i="64"/>
  <c r="D28" i="64"/>
  <c r="E28" i="64"/>
  <c r="F28" i="64"/>
  <c r="G28" i="64" s="1"/>
  <c r="H28" i="64" s="1"/>
  <c r="B29" i="64"/>
  <c r="C29" i="64"/>
  <c r="D29" i="64"/>
  <c r="E29" i="64"/>
  <c r="G29" i="64" s="1"/>
  <c r="H29" i="64" s="1"/>
  <c r="F29" i="64"/>
  <c r="B30" i="64"/>
  <c r="C30" i="64"/>
  <c r="D30" i="64"/>
  <c r="E30" i="64"/>
  <c r="F30" i="64"/>
  <c r="G30" i="64" s="1"/>
  <c r="H30" i="64" s="1"/>
  <c r="B31" i="64"/>
  <c r="C31" i="64"/>
  <c r="D31" i="64"/>
  <c r="E31" i="64"/>
  <c r="F31" i="64"/>
  <c r="B32" i="64"/>
  <c r="C32" i="64"/>
  <c r="D32" i="64"/>
  <c r="E32" i="64"/>
  <c r="F32" i="64"/>
  <c r="G32" i="64" s="1"/>
  <c r="H32" i="64" s="1"/>
  <c r="B33" i="64"/>
  <c r="C33" i="64"/>
  <c r="D33" i="64"/>
  <c r="E33" i="64"/>
  <c r="G33" i="64" s="1"/>
  <c r="H33" i="64" s="1"/>
  <c r="F33" i="64"/>
  <c r="B34" i="64"/>
  <c r="C34" i="64"/>
  <c r="D34" i="64"/>
  <c r="E34" i="64"/>
  <c r="F34" i="64"/>
  <c r="G34" i="64" s="1"/>
  <c r="H34" i="64" s="1"/>
  <c r="B35" i="64"/>
  <c r="C35" i="64"/>
  <c r="D35" i="64"/>
  <c r="E35" i="64"/>
  <c r="F35" i="64"/>
  <c r="B36" i="64"/>
  <c r="C36" i="64"/>
  <c r="D36" i="64"/>
  <c r="E36" i="64"/>
  <c r="F36" i="64"/>
  <c r="G36" i="64" s="1"/>
  <c r="H36" i="64" s="1"/>
  <c r="B37" i="64"/>
  <c r="C37" i="64"/>
  <c r="D37" i="64"/>
  <c r="E37" i="64"/>
  <c r="G37" i="64" s="1"/>
  <c r="H37" i="64" s="1"/>
  <c r="F37" i="64"/>
  <c r="F8" i="64"/>
  <c r="C8" i="64"/>
  <c r="D8" i="64"/>
  <c r="A37" i="64"/>
  <c r="A36" i="64"/>
  <c r="A35" i="64"/>
  <c r="A34" i="64"/>
  <c r="A33" i="64"/>
  <c r="A32" i="64"/>
  <c r="A31" i="64"/>
  <c r="A30" i="64"/>
  <c r="A29" i="64"/>
  <c r="A28" i="64"/>
  <c r="A27" i="64"/>
  <c r="A26" i="64"/>
  <c r="A25" i="64"/>
  <c r="A24" i="64"/>
  <c r="A23" i="64"/>
  <c r="A22" i="64"/>
  <c r="A21" i="64"/>
  <c r="A20" i="64"/>
  <c r="A19" i="64"/>
  <c r="A18" i="64"/>
  <c r="A17" i="64"/>
  <c r="A16" i="64"/>
  <c r="A15" i="64"/>
  <c r="A14" i="64"/>
  <c r="A13" i="64"/>
  <c r="A12" i="64"/>
  <c r="A11" i="64"/>
  <c r="A10" i="64"/>
  <c r="A9" i="64"/>
  <c r="A8" i="64"/>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8" i="46"/>
  <c r="B8" i="64"/>
  <c r="J38" i="64"/>
  <c r="A35" i="65"/>
  <c r="A33" i="65"/>
  <c r="A29" i="65"/>
  <c r="A27" i="65"/>
  <c r="A23" i="65"/>
  <c r="A19" i="65"/>
  <c r="A15" i="65"/>
  <c r="A14" i="65"/>
  <c r="A8" i="65"/>
  <c r="O4" i="65"/>
  <c r="G44" i="64"/>
  <c r="H44" i="64" s="1"/>
  <c r="N25" i="57"/>
  <c r="O21" i="57"/>
  <c r="I13" i="57"/>
  <c r="F13" i="57"/>
  <c r="V10" i="57"/>
  <c r="V9" i="57"/>
  <c r="V8" i="57"/>
  <c r="X7" i="57"/>
  <c r="X7" i="51"/>
  <c r="V8" i="51"/>
  <c r="V9" i="51"/>
  <c r="V10" i="51"/>
  <c r="F13" i="51"/>
  <c r="I13" i="51"/>
  <c r="F12" i="54"/>
  <c r="V10" i="54"/>
  <c r="V9" i="54"/>
  <c r="V8" i="54"/>
  <c r="X7" i="54"/>
  <c r="I13" i="13"/>
  <c r="F13" i="13"/>
  <c r="V10" i="13"/>
  <c r="V9" i="13"/>
  <c r="V8" i="13"/>
  <c r="X7" i="13"/>
  <c r="D34" i="53"/>
  <c r="I13" i="53"/>
  <c r="F13" i="53"/>
  <c r="V10" i="53"/>
  <c r="V9" i="53"/>
  <c r="V8" i="53"/>
  <c r="X7" i="53"/>
  <c r="I13" i="52"/>
  <c r="F13" i="52"/>
  <c r="V10" i="52"/>
  <c r="V9" i="52"/>
  <c r="V8" i="52"/>
  <c r="X7" i="52"/>
  <c r="F12" i="2"/>
  <c r="V10" i="2"/>
  <c r="V9" i="2"/>
  <c r="V8" i="2"/>
  <c r="X7" i="2"/>
  <c r="F64" i="45"/>
  <c r="F63" i="45"/>
  <c r="F62" i="45"/>
  <c r="F61" i="45"/>
  <c r="D36" i="50"/>
  <c r="H17" i="50"/>
  <c r="F17" i="50"/>
  <c r="D17" i="50"/>
  <c r="X3" i="50"/>
  <c r="I13" i="50"/>
  <c r="F13" i="50"/>
  <c r="V10" i="50"/>
  <c r="V9" i="50"/>
  <c r="V8" i="50"/>
  <c r="X7" i="50"/>
  <c r="V32" i="49"/>
  <c r="V31" i="49"/>
  <c r="B31" i="49"/>
  <c r="B7" i="49"/>
  <c r="O4" i="48"/>
  <c r="J38" i="46"/>
  <c r="G44" i="46"/>
  <c r="G9" i="46"/>
  <c r="G10" i="46"/>
  <c r="G11" i="46"/>
  <c r="G12" i="46"/>
  <c r="G13" i="46"/>
  <c r="G14" i="46"/>
  <c r="G15" i="46"/>
  <c r="G16" i="46"/>
  <c r="G17" i="46"/>
  <c r="G18" i="46"/>
  <c r="G19" i="46"/>
  <c r="G20" i="46"/>
  <c r="G21" i="46"/>
  <c r="G22" i="46"/>
  <c r="G23" i="46"/>
  <c r="G24" i="46"/>
  <c r="G25" i="46"/>
  <c r="G26" i="46"/>
  <c r="G27" i="46"/>
  <c r="G28" i="46"/>
  <c r="G29" i="46"/>
  <c r="G30" i="46"/>
  <c r="G31" i="46"/>
  <c r="G32" i="46"/>
  <c r="G33" i="46"/>
  <c r="G34" i="46"/>
  <c r="G35" i="46"/>
  <c r="G36" i="46"/>
  <c r="G37" i="46"/>
  <c r="G8" i="46"/>
  <c r="B15" i="1"/>
  <c r="I12" i="1"/>
  <c r="J8" i="48"/>
  <c r="J43" i="48"/>
  <c r="O16" i="57"/>
  <c r="E47" i="57"/>
  <c r="B47" i="57"/>
  <c r="A47" i="57"/>
  <c r="B46" i="54"/>
  <c r="A46" i="54"/>
  <c r="E50" i="13"/>
  <c r="D50" i="13"/>
  <c r="C50" i="13"/>
  <c r="B50" i="13"/>
  <c r="A50" i="13"/>
  <c r="B46" i="2"/>
  <c r="A46" i="2"/>
  <c r="T4" i="46"/>
  <c r="S4" i="46"/>
  <c r="R4" i="46"/>
  <c r="S2" i="46"/>
  <c r="R2" i="46"/>
  <c r="Q2" i="46"/>
  <c r="P2" i="46"/>
  <c r="O2" i="46"/>
  <c r="N2" i="46"/>
  <c r="O9" i="46"/>
  <c r="Q9" i="46"/>
  <c r="O10" i="46"/>
  <c r="Q10" i="46"/>
  <c r="O11" i="46"/>
  <c r="Q11" i="46"/>
  <c r="O12" i="46"/>
  <c r="P12" i="46"/>
  <c r="Q12" i="46"/>
  <c r="O13" i="46"/>
  <c r="P13" i="46"/>
  <c r="Q13" i="46"/>
  <c r="O14" i="46"/>
  <c r="P14" i="46"/>
  <c r="Q14" i="46"/>
  <c r="O15" i="46"/>
  <c r="P15" i="46"/>
  <c r="Q15" i="46"/>
  <c r="O16" i="46"/>
  <c r="P16" i="46"/>
  <c r="Q16" i="46"/>
  <c r="O17" i="46"/>
  <c r="P17" i="46"/>
  <c r="Q17" i="46"/>
  <c r="O18" i="46"/>
  <c r="P18" i="46"/>
  <c r="Q18" i="46"/>
  <c r="O19" i="46"/>
  <c r="P19" i="46"/>
  <c r="Q19" i="46"/>
  <c r="O20" i="46"/>
  <c r="P20" i="46"/>
  <c r="Q20" i="46"/>
  <c r="O21" i="46"/>
  <c r="P21" i="46"/>
  <c r="Q21" i="46"/>
  <c r="O22" i="46"/>
  <c r="P22" i="46"/>
  <c r="Q22" i="46"/>
  <c r="O23" i="46"/>
  <c r="P23" i="46"/>
  <c r="Q23" i="46"/>
  <c r="O24" i="46"/>
  <c r="P24" i="46"/>
  <c r="Q24" i="46"/>
  <c r="O25" i="46"/>
  <c r="P25" i="46"/>
  <c r="Q25" i="46"/>
  <c r="O26" i="46"/>
  <c r="P26" i="46"/>
  <c r="Q26" i="46"/>
  <c r="O27" i="46"/>
  <c r="P27" i="46"/>
  <c r="Q27" i="46"/>
  <c r="O28" i="46"/>
  <c r="P28" i="46"/>
  <c r="Q28" i="46"/>
  <c r="O29" i="46"/>
  <c r="P29" i="46"/>
  <c r="Q29" i="46"/>
  <c r="O30" i="46"/>
  <c r="P30" i="46"/>
  <c r="Q30" i="46"/>
  <c r="O31" i="46"/>
  <c r="P31" i="46"/>
  <c r="Q31" i="46"/>
  <c r="O32" i="46"/>
  <c r="P32" i="46"/>
  <c r="Q32" i="46"/>
  <c r="O33" i="46"/>
  <c r="P33" i="46"/>
  <c r="Q33" i="46"/>
  <c r="O34" i="46"/>
  <c r="P34" i="46"/>
  <c r="Q34" i="46"/>
  <c r="O35" i="46"/>
  <c r="P35" i="46"/>
  <c r="Q35" i="46"/>
  <c r="O36" i="46"/>
  <c r="P36" i="46"/>
  <c r="Q36" i="46"/>
  <c r="O37" i="46"/>
  <c r="P37" i="46"/>
  <c r="Q37" i="46"/>
  <c r="Q8" i="46"/>
  <c r="O8" i="46"/>
  <c r="A9" i="48"/>
  <c r="A10" i="48"/>
  <c r="A11" i="48"/>
  <c r="A12" i="48"/>
  <c r="A13" i="48"/>
  <c r="A14" i="48"/>
  <c r="A15" i="48"/>
  <c r="A16" i="48"/>
  <c r="A17" i="48"/>
  <c r="A18" i="48"/>
  <c r="A19" i="48"/>
  <c r="A20" i="48"/>
  <c r="A21" i="48"/>
  <c r="A22" i="48"/>
  <c r="A23" i="48"/>
  <c r="A24" i="48"/>
  <c r="A25" i="48"/>
  <c r="A26" i="48"/>
  <c r="A27" i="48"/>
  <c r="A28" i="48"/>
  <c r="A29" i="48"/>
  <c r="A30" i="48"/>
  <c r="A31" i="48"/>
  <c r="A32" i="48"/>
  <c r="A33" i="48"/>
  <c r="A34" i="48"/>
  <c r="A35" i="48"/>
  <c r="A36" i="48"/>
  <c r="A37" i="48"/>
  <c r="A8" i="48"/>
  <c r="F46" i="1"/>
  <c r="E46" i="1"/>
  <c r="D46" i="1"/>
  <c r="C46" i="1"/>
  <c r="B46" i="1"/>
  <c r="A46" i="1"/>
  <c r="J21" i="65" l="1"/>
  <c r="J33" i="65"/>
  <c r="J17" i="65"/>
  <c r="J19" i="65"/>
  <c r="J32" i="65"/>
  <c r="J31" i="65"/>
  <c r="J26" i="65"/>
  <c r="J16" i="65"/>
  <c r="G31" i="64"/>
  <c r="H31" i="64" s="1"/>
  <c r="G27" i="64"/>
  <c r="H27" i="64" s="1"/>
  <c r="G23" i="64"/>
  <c r="H23" i="64" s="1"/>
  <c r="G19" i="64"/>
  <c r="H19" i="64" s="1"/>
  <c r="G15" i="64"/>
  <c r="H15" i="64" s="1"/>
  <c r="G11" i="64"/>
  <c r="H11" i="64" s="1"/>
  <c r="N9" i="46"/>
  <c r="A36" i="65"/>
  <c r="A16" i="65"/>
  <c r="J29" i="48"/>
  <c r="J28" i="65"/>
  <c r="J12" i="65"/>
  <c r="J35" i="65"/>
  <c r="A34" i="65"/>
  <c r="J30" i="65"/>
  <c r="A28" i="65"/>
  <c r="J22" i="65"/>
  <c r="A20" i="65"/>
  <c r="J15" i="65"/>
  <c r="I9" i="65"/>
  <c r="J9" i="65" s="1"/>
  <c r="J33" i="48"/>
  <c r="P38" i="65"/>
  <c r="O18" i="65"/>
  <c r="O34" i="65"/>
  <c r="N38" i="65"/>
  <c r="J34" i="65"/>
  <c r="J27" i="65"/>
  <c r="A26" i="65"/>
  <c r="A18" i="65"/>
  <c r="J14" i="65"/>
  <c r="F38" i="64"/>
  <c r="O30" i="65"/>
  <c r="O22" i="65"/>
  <c r="O14" i="65"/>
  <c r="O10" i="65"/>
  <c r="O9" i="65"/>
  <c r="I36" i="65"/>
  <c r="J36" i="65" s="1"/>
  <c r="I20" i="65"/>
  <c r="J20" i="65" s="1"/>
  <c r="J12" i="48"/>
  <c r="I24" i="65"/>
  <c r="J24" i="65" s="1"/>
  <c r="J28" i="48"/>
  <c r="J8" i="65"/>
  <c r="J17" i="48"/>
  <c r="J37" i="48"/>
  <c r="J38" i="48" s="1"/>
  <c r="H8" i="64"/>
  <c r="E38" i="64"/>
  <c r="G35" i="64"/>
  <c r="H35" i="64" s="1"/>
  <c r="K44" i="64"/>
  <c r="L44" i="64" s="1"/>
  <c r="L9" i="64"/>
  <c r="L10" i="64"/>
  <c r="L11" i="64"/>
  <c r="L33" i="64"/>
  <c r="L37" i="64"/>
  <c r="L12" i="64"/>
  <c r="L13" i="64"/>
  <c r="L14" i="64"/>
  <c r="L15" i="64"/>
  <c r="L16" i="64"/>
  <c r="L17" i="64"/>
  <c r="L18" i="64"/>
  <c r="L19" i="64"/>
  <c r="L20" i="64"/>
  <c r="L21" i="64"/>
  <c r="L22" i="64"/>
  <c r="L23" i="64"/>
  <c r="L24" i="64"/>
  <c r="L25" i="64"/>
  <c r="L26" i="64"/>
  <c r="L27" i="64"/>
  <c r="L28" i="64"/>
  <c r="L29" i="64"/>
  <c r="L30" i="64"/>
  <c r="L31" i="64"/>
  <c r="L32" i="64"/>
  <c r="L34" i="64"/>
  <c r="N8" i="46"/>
  <c r="O38" i="46"/>
  <c r="Q38" i="46"/>
  <c r="N37" i="46"/>
  <c r="N36" i="46"/>
  <c r="N35" i="46"/>
  <c r="N34" i="46"/>
  <c r="N33" i="46"/>
  <c r="N32" i="46"/>
  <c r="N31" i="46"/>
  <c r="N30" i="46"/>
  <c r="N29" i="46"/>
  <c r="N28" i="46"/>
  <c r="N27" i="46"/>
  <c r="N26" i="46"/>
  <c r="N25" i="46"/>
  <c r="N24" i="46"/>
  <c r="N23" i="46"/>
  <c r="N22" i="46"/>
  <c r="N21" i="46"/>
  <c r="N20" i="46"/>
  <c r="N19" i="46"/>
  <c r="N18" i="46"/>
  <c r="N17" i="46"/>
  <c r="N16" i="46"/>
  <c r="N15" i="46"/>
  <c r="N14" i="46"/>
  <c r="N13" i="46"/>
  <c r="N12" i="46"/>
  <c r="N11" i="46"/>
  <c r="N10" i="46"/>
  <c r="O38" i="65" l="1"/>
  <c r="L36" i="64"/>
  <c r="H38" i="64"/>
  <c r="J38" i="65"/>
  <c r="L35" i="64"/>
  <c r="G38" i="64"/>
  <c r="G40" i="64" s="1"/>
  <c r="K8" i="64"/>
  <c r="L8" i="64" l="1"/>
  <c r="K38" i="64"/>
  <c r="W41" i="60"/>
  <c r="W40" i="60"/>
  <c r="W39" i="60"/>
  <c r="W38" i="60"/>
  <c r="W37" i="60"/>
  <c r="W36" i="60"/>
  <c r="G37" i="60"/>
  <c r="G38" i="60"/>
  <c r="G39" i="60"/>
  <c r="G40" i="60"/>
  <c r="G41" i="60"/>
  <c r="G36" i="60"/>
  <c r="W44" i="57"/>
  <c r="W43" i="57"/>
  <c r="W42" i="57"/>
  <c r="W41" i="57"/>
  <c r="W40" i="57"/>
  <c r="W39" i="57"/>
  <c r="G40" i="57"/>
  <c r="G41" i="57"/>
  <c r="G42" i="57"/>
  <c r="G43" i="57"/>
  <c r="G44" i="57"/>
  <c r="G39" i="57"/>
  <c r="W47" i="13"/>
  <c r="W46" i="13"/>
  <c r="W45" i="13"/>
  <c r="W44" i="13"/>
  <c r="W43" i="13"/>
  <c r="W42" i="13"/>
  <c r="G43" i="13"/>
  <c r="G44" i="13"/>
  <c r="G45" i="13"/>
  <c r="G46" i="13"/>
  <c r="G47" i="13"/>
  <c r="G42" i="13"/>
  <c r="L38" i="64" l="1"/>
  <c r="D17" i="61" l="1"/>
  <c r="W46" i="61" l="1"/>
  <c r="G46" i="61"/>
  <c r="W45" i="61"/>
  <c r="G45" i="61"/>
  <c r="W44" i="61"/>
  <c r="G44" i="61"/>
  <c r="W43" i="61"/>
  <c r="G43" i="61"/>
  <c r="W42" i="61"/>
  <c r="G42" i="61"/>
  <c r="W41" i="61"/>
  <c r="G41" i="61"/>
  <c r="D47" i="57" l="1"/>
  <c r="H16" i="57"/>
  <c r="F16" i="57"/>
  <c r="D16" i="57"/>
  <c r="W43" i="54" l="1"/>
  <c r="G43" i="54"/>
  <c r="W42" i="54"/>
  <c r="G42" i="54"/>
  <c r="W41" i="54"/>
  <c r="G41" i="54"/>
  <c r="W40" i="54"/>
  <c r="G40" i="54"/>
  <c r="W39" i="54"/>
  <c r="G39" i="54"/>
  <c r="W38" i="54"/>
  <c r="G38" i="54"/>
  <c r="N29" i="13"/>
  <c r="N30" i="13"/>
  <c r="O27" i="13"/>
  <c r="W44" i="53"/>
  <c r="G44" i="53"/>
  <c r="W43" i="53"/>
  <c r="G43" i="53"/>
  <c r="W42" i="53"/>
  <c r="G42" i="53"/>
  <c r="W41" i="53"/>
  <c r="G41" i="53"/>
  <c r="W40" i="53"/>
  <c r="G40" i="53"/>
  <c r="W39" i="53"/>
  <c r="G39" i="53"/>
  <c r="W38" i="52" l="1"/>
  <c r="G38" i="52"/>
  <c r="W37" i="52"/>
  <c r="G37" i="52"/>
  <c r="W36" i="52"/>
  <c r="G36" i="52"/>
  <c r="W35" i="52"/>
  <c r="G35" i="52"/>
  <c r="W34" i="52"/>
  <c r="G34" i="52"/>
  <c r="W33" i="52"/>
  <c r="G33" i="52"/>
  <c r="W39" i="51"/>
  <c r="G39" i="51"/>
  <c r="W38" i="51"/>
  <c r="G38" i="51"/>
  <c r="W37" i="51"/>
  <c r="G37" i="51"/>
  <c r="W36" i="51"/>
  <c r="G36" i="51"/>
  <c r="W35" i="51"/>
  <c r="G35" i="51"/>
  <c r="W34" i="51"/>
  <c r="G34" i="51"/>
  <c r="W43" i="50"/>
  <c r="G43" i="50"/>
  <c r="W42" i="50"/>
  <c r="G42" i="50"/>
  <c r="W41" i="50"/>
  <c r="G41" i="50"/>
  <c r="W40" i="50"/>
  <c r="G40" i="50"/>
  <c r="W39" i="50"/>
  <c r="G39" i="50"/>
  <c r="W38" i="50"/>
  <c r="G38" i="50"/>
  <c r="P38" i="48" l="1"/>
  <c r="O9" i="48"/>
  <c r="P9" i="46" s="1"/>
  <c r="O10" i="48"/>
  <c r="P10" i="46" s="1"/>
  <c r="O11" i="48"/>
  <c r="P11" i="46" s="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P8" i="46"/>
  <c r="N38" i="48"/>
  <c r="H18" i="46"/>
  <c r="L18" i="46" s="1"/>
  <c r="M18" i="64" s="1"/>
  <c r="N18" i="64" s="1"/>
  <c r="H17" i="46"/>
  <c r="H16" i="46"/>
  <c r="H15" i="46"/>
  <c r="H14" i="46"/>
  <c r="H13" i="46"/>
  <c r="L13" i="46" s="1"/>
  <c r="M13" i="64" s="1"/>
  <c r="N13" i="64" s="1"/>
  <c r="H12" i="46"/>
  <c r="H11" i="46"/>
  <c r="H10" i="46"/>
  <c r="H27" i="46"/>
  <c r="H26" i="46"/>
  <c r="H25" i="46"/>
  <c r="H24" i="46"/>
  <c r="H23" i="46"/>
  <c r="H22" i="46"/>
  <c r="H21" i="46"/>
  <c r="H20" i="46"/>
  <c r="H19" i="46"/>
  <c r="H30" i="46"/>
  <c r="H29" i="46"/>
  <c r="H28" i="46"/>
  <c r="H9" i="46"/>
  <c r="H34" i="46"/>
  <c r="H33" i="46"/>
  <c r="H32" i="46"/>
  <c r="H31" i="46"/>
  <c r="H44" i="46"/>
  <c r="K44" i="46" s="1"/>
  <c r="L44" i="46" s="1"/>
  <c r="M44" i="64" s="1"/>
  <c r="N44" i="64" s="1"/>
  <c r="V4" i="46" l="1"/>
  <c r="O22" i="54"/>
  <c r="P38" i="46"/>
  <c r="O38" i="48"/>
  <c r="L17" i="46"/>
  <c r="M17" i="64" s="1"/>
  <c r="N17" i="64" s="1"/>
  <c r="L10" i="46"/>
  <c r="M10" i="64" s="1"/>
  <c r="N10" i="64" s="1"/>
  <c r="L14" i="46"/>
  <c r="M14" i="64" s="1"/>
  <c r="N14" i="64" s="1"/>
  <c r="L24" i="46"/>
  <c r="M24" i="64" s="1"/>
  <c r="N24" i="64" s="1"/>
  <c r="L26" i="46"/>
  <c r="M26" i="64" s="1"/>
  <c r="N26" i="64" s="1"/>
  <c r="L19" i="46"/>
  <c r="M19" i="64" s="1"/>
  <c r="N19" i="64" s="1"/>
  <c r="L20" i="46"/>
  <c r="M20" i="64" s="1"/>
  <c r="N20" i="64" s="1"/>
  <c r="L31" i="46"/>
  <c r="M31" i="64" s="1"/>
  <c r="N31" i="64" s="1"/>
  <c r="L33" i="46"/>
  <c r="M33" i="64" s="1"/>
  <c r="N33" i="64" s="1"/>
  <c r="L9" i="46"/>
  <c r="M9" i="64" s="1"/>
  <c r="N9" i="64" s="1"/>
  <c r="L29" i="46"/>
  <c r="M29" i="64" s="1"/>
  <c r="N29" i="64" s="1"/>
  <c r="L21" i="46"/>
  <c r="M21" i="64" s="1"/>
  <c r="N21" i="64" s="1"/>
  <c r="L22" i="46"/>
  <c r="M22" i="64" s="1"/>
  <c r="N22" i="64" s="1"/>
  <c r="L27" i="46"/>
  <c r="M27" i="64" s="1"/>
  <c r="N27" i="64" s="1"/>
  <c r="L15" i="46"/>
  <c r="M15" i="64" s="1"/>
  <c r="N15" i="64" s="1"/>
  <c r="L16" i="46"/>
  <c r="M16" i="64" s="1"/>
  <c r="N16" i="64" s="1"/>
  <c r="L11" i="46"/>
  <c r="M11" i="64" s="1"/>
  <c r="N11" i="64" s="1"/>
  <c r="L12" i="46"/>
  <c r="M12" i="64" s="1"/>
  <c r="N12" i="64" s="1"/>
  <c r="L23" i="46"/>
  <c r="M23" i="64" s="1"/>
  <c r="N23" i="64" s="1"/>
  <c r="L30" i="46"/>
  <c r="M30" i="64" s="1"/>
  <c r="N30" i="64" s="1"/>
  <c r="L25" i="46"/>
  <c r="M25" i="64" s="1"/>
  <c r="N25" i="64" s="1"/>
  <c r="L32" i="46"/>
  <c r="M32" i="64" s="1"/>
  <c r="N32" i="64" s="1"/>
  <c r="L28" i="46"/>
  <c r="M28" i="64" s="1"/>
  <c r="N28" i="64" s="1"/>
  <c r="L34" i="46"/>
  <c r="M34" i="64" s="1"/>
  <c r="N34" i="64" s="1"/>
  <c r="H35" i="46" l="1"/>
  <c r="L35" i="46" s="1"/>
  <c r="M35" i="64" s="1"/>
  <c r="N35" i="64" s="1"/>
  <c r="F38" i="46"/>
  <c r="E38" i="46"/>
  <c r="H8" i="46" l="1"/>
  <c r="K8" i="46" s="1"/>
  <c r="H36" i="46"/>
  <c r="L36" i="46" s="1"/>
  <c r="M36" i="64" s="1"/>
  <c r="N36" i="64" s="1"/>
  <c r="H37" i="46"/>
  <c r="L37" i="46" s="1"/>
  <c r="M37" i="64" s="1"/>
  <c r="N37" i="64" s="1"/>
  <c r="G38" i="46"/>
  <c r="G40" i="46" s="1"/>
  <c r="C25" i="45"/>
  <c r="Q4" i="46" s="1"/>
  <c r="C24" i="45"/>
  <c r="P4" i="46" s="1"/>
  <c r="C18" i="45"/>
  <c r="O4" i="46" s="1"/>
  <c r="M4" i="45"/>
  <c r="L4" i="45"/>
  <c r="K4" i="45"/>
  <c r="J4" i="45"/>
  <c r="I4" i="45"/>
  <c r="H4" i="45"/>
  <c r="G4" i="45"/>
  <c r="N4" i="46" l="1"/>
  <c r="H38" i="46"/>
  <c r="L8" i="46"/>
  <c r="M8" i="64" s="1"/>
  <c r="K38" i="46"/>
  <c r="M38" i="64" l="1"/>
  <c r="N8" i="64"/>
  <c r="N38" i="64" s="1"/>
  <c r="O23" i="57" s="1"/>
  <c r="P23" i="60" s="1"/>
  <c r="C47" i="57"/>
  <c r="L38" i="46"/>
  <c r="W43" i="2"/>
  <c r="W42" i="2"/>
  <c r="W41" i="2"/>
  <c r="W40" i="2"/>
  <c r="W39" i="2"/>
  <c r="W38" i="2"/>
  <c r="G39" i="2"/>
  <c r="G40" i="2"/>
  <c r="G41" i="2"/>
  <c r="G42" i="2"/>
  <c r="G43" i="2"/>
  <c r="G38" i="2"/>
  <c r="O20" i="1" l="1"/>
  <c r="O20" i="54" s="1"/>
  <c r="W4" i="46"/>
  <c r="P25" i="60"/>
  <c r="P21"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川崎　紘</author>
  </authors>
  <commentList>
    <comment ref="U14" authorId="0" shapeId="0" xr:uid="{6C924F54-02B5-49E7-907A-C3CB7DD2946C}">
      <text>
        <r>
          <rPr>
            <b/>
            <sz val="9"/>
            <color indexed="81"/>
            <rFont val="MS P ゴシック"/>
            <family val="3"/>
            <charset val="128"/>
          </rPr>
          <t>色付きのセルを入力してください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2" authorId="0" shapeId="0" xr:uid="{C76F148F-B969-458D-A4D8-238142F2CA79}">
      <text>
        <r>
          <rPr>
            <b/>
            <sz val="16"/>
            <color indexed="81"/>
            <rFont val="MS P ゴシック"/>
            <family val="3"/>
            <charset val="128"/>
          </rPr>
          <t>交付申請時の情報が入力されているので、必要に応じて修正すること</t>
        </r>
      </text>
    </comment>
  </commentList>
</comments>
</file>

<file path=xl/sharedStrings.xml><?xml version="1.0" encoding="utf-8"?>
<sst xmlns="http://schemas.openxmlformats.org/spreadsheetml/2006/main" count="1187" uniqueCount="484">
  <si>
    <t>所　在　地</t>
    <phoneticPr fontId="5"/>
  </si>
  <si>
    <t>名　　　称</t>
    <phoneticPr fontId="5"/>
  </si>
  <si>
    <t>代表者職氏名</t>
    <rPh sb="3" eb="4">
      <t>ショク</t>
    </rPh>
    <phoneticPr fontId="5"/>
  </si>
  <si>
    <t>記</t>
    <rPh sb="0" eb="1">
      <t>キ</t>
    </rPh>
    <phoneticPr fontId="5"/>
  </si>
  <si>
    <t>円</t>
    <rPh sb="0" eb="1">
      <t>エン</t>
    </rPh>
    <phoneticPr fontId="5"/>
  </si>
  <si>
    <t>交付決定額</t>
    <rPh sb="0" eb="2">
      <t>コウフ</t>
    </rPh>
    <rPh sb="2" eb="5">
      <t>ケッテイガク</t>
    </rPh>
    <phoneticPr fontId="5"/>
  </si>
  <si>
    <t>１　請　求　額</t>
    <rPh sb="2" eb="3">
      <t>ショウ</t>
    </rPh>
    <rPh sb="4" eb="5">
      <t>モトム</t>
    </rPh>
    <rPh sb="6" eb="7">
      <t>ガク</t>
    </rPh>
    <phoneticPr fontId="5"/>
  </si>
  <si>
    <t>（内訳）</t>
    <rPh sb="1" eb="3">
      <t>ウチワケ</t>
    </rPh>
    <phoneticPr fontId="5"/>
  </si>
  <si>
    <t>残額</t>
    <rPh sb="0" eb="2">
      <t>ザンガク</t>
    </rPh>
    <phoneticPr fontId="5"/>
  </si>
  <si>
    <t>２　振　込　先</t>
    <rPh sb="2" eb="3">
      <t>オサム</t>
    </rPh>
    <rPh sb="4" eb="5">
      <t>コミ</t>
    </rPh>
    <rPh sb="6" eb="7">
      <t>サキ</t>
    </rPh>
    <phoneticPr fontId="5"/>
  </si>
  <si>
    <t>（金融機関名・支店名）</t>
    <rPh sb="1" eb="3">
      <t>キンユウ</t>
    </rPh>
    <rPh sb="3" eb="6">
      <t>キカンメイ</t>
    </rPh>
    <rPh sb="7" eb="10">
      <t>シテンメイ</t>
    </rPh>
    <phoneticPr fontId="5"/>
  </si>
  <si>
    <t>（口座種別・口座番号）</t>
    <rPh sb="1" eb="3">
      <t>コウザ</t>
    </rPh>
    <rPh sb="3" eb="5">
      <t>シュベツ</t>
    </rPh>
    <rPh sb="6" eb="8">
      <t>コウザ</t>
    </rPh>
    <rPh sb="8" eb="10">
      <t>バンゴウ</t>
    </rPh>
    <phoneticPr fontId="5"/>
  </si>
  <si>
    <t>（口座名義）</t>
    <rPh sb="1" eb="3">
      <t>コウザ</t>
    </rPh>
    <rPh sb="3" eb="5">
      <t>メイギ</t>
    </rPh>
    <phoneticPr fontId="5"/>
  </si>
  <si>
    <t>（様式第７号）</t>
    <rPh sb="1" eb="3">
      <t>ヨウシキ</t>
    </rPh>
    <rPh sb="3" eb="4">
      <t>ダイ</t>
    </rPh>
    <rPh sb="5" eb="6">
      <t>ゴウ</t>
    </rPh>
    <phoneticPr fontId="5"/>
  </si>
  <si>
    <t>（様式第１号）</t>
    <rPh sb="1" eb="3">
      <t>ヨウシキ</t>
    </rPh>
    <rPh sb="3" eb="4">
      <t>ダイ</t>
    </rPh>
    <rPh sb="5" eb="6">
      <t>ゴウ</t>
    </rPh>
    <phoneticPr fontId="5"/>
  </si>
  <si>
    <t>（様式第２号）</t>
    <rPh sb="1" eb="3">
      <t>ヨウシキ</t>
    </rPh>
    <rPh sb="3" eb="4">
      <t>ダイ</t>
    </rPh>
    <rPh sb="5" eb="6">
      <t>ゴウ</t>
    </rPh>
    <phoneticPr fontId="5"/>
  </si>
  <si>
    <t>（様式第３号）</t>
    <rPh sb="1" eb="3">
      <t>ヨウシキ</t>
    </rPh>
    <rPh sb="3" eb="4">
      <t>ダイ</t>
    </rPh>
    <rPh sb="5" eb="6">
      <t>ゴウ</t>
    </rPh>
    <phoneticPr fontId="5"/>
  </si>
  <si>
    <t>（様式第４号）</t>
    <rPh sb="1" eb="3">
      <t>ヨウシキ</t>
    </rPh>
    <rPh sb="3" eb="4">
      <t>ダイ</t>
    </rPh>
    <rPh sb="5" eb="6">
      <t>ゴウ</t>
    </rPh>
    <phoneticPr fontId="5"/>
  </si>
  <si>
    <t>（様式第５号）</t>
    <rPh sb="1" eb="3">
      <t>ヨウシキ</t>
    </rPh>
    <rPh sb="3" eb="4">
      <t>ダイ</t>
    </rPh>
    <rPh sb="5" eb="6">
      <t>ゴウ</t>
    </rPh>
    <phoneticPr fontId="5"/>
  </si>
  <si>
    <t>（様式第６号）</t>
    <rPh sb="1" eb="3">
      <t>ヨウシキ</t>
    </rPh>
    <rPh sb="3" eb="4">
      <t>ダイ</t>
    </rPh>
    <rPh sb="5" eb="6">
      <t>ゴウ</t>
    </rPh>
    <phoneticPr fontId="5"/>
  </si>
  <si>
    <t>所在地</t>
    <rPh sb="0" eb="3">
      <t>ショザイチ</t>
    </rPh>
    <phoneticPr fontId="5"/>
  </si>
  <si>
    <t>電話番号</t>
    <rPh sb="0" eb="2">
      <t>デンワ</t>
    </rPh>
    <rPh sb="2" eb="4">
      <t>バンゴウ</t>
    </rPh>
    <phoneticPr fontId="5"/>
  </si>
  <si>
    <t>E-mail</t>
    <phoneticPr fontId="5"/>
  </si>
  <si>
    <t>FAX番号</t>
    <rPh sb="3" eb="5">
      <t>バンゴウ</t>
    </rPh>
    <phoneticPr fontId="5"/>
  </si>
  <si>
    <t>所在地</t>
    <rPh sb="0" eb="3">
      <t>ショザイチ</t>
    </rPh>
    <phoneticPr fontId="5"/>
  </si>
  <si>
    <t>所　属</t>
    <rPh sb="0" eb="1">
      <t>ショ</t>
    </rPh>
    <rPh sb="2" eb="3">
      <t>ゾク</t>
    </rPh>
    <phoneticPr fontId="5"/>
  </si>
  <si>
    <t>氏　名</t>
    <rPh sb="0" eb="1">
      <t>シ</t>
    </rPh>
    <rPh sb="2" eb="3">
      <t>ナ</t>
    </rPh>
    <phoneticPr fontId="5"/>
  </si>
  <si>
    <t>・</t>
    <phoneticPr fontId="5"/>
  </si>
  <si>
    <t>（カナ）</t>
    <phoneticPr fontId="5"/>
  </si>
  <si>
    <t>）</t>
    <phoneticPr fontId="5"/>
  </si>
  <si>
    <t>発行責任者</t>
    <rPh sb="0" eb="2">
      <t>ハッコウ</t>
    </rPh>
    <rPh sb="2" eb="5">
      <t>セキニンシャ</t>
    </rPh>
    <phoneticPr fontId="5"/>
  </si>
  <si>
    <t>担当者</t>
    <rPh sb="0" eb="3">
      <t>タントウシャ</t>
    </rPh>
    <phoneticPr fontId="5"/>
  </si>
  <si>
    <t>　石川県知事　　馳　浩　様</t>
    <phoneticPr fontId="5"/>
  </si>
  <si>
    <t>令和</t>
    <rPh sb="0" eb="2">
      <t>レイワ</t>
    </rPh>
    <phoneticPr fontId="5"/>
  </si>
  <si>
    <t>（〒</t>
    <phoneticPr fontId="5"/>
  </si>
  <si>
    <t>）</t>
    <phoneticPr fontId="5"/>
  </si>
  <si>
    <t>令和</t>
    <rPh sb="0" eb="2">
      <t>レイワ</t>
    </rPh>
    <phoneticPr fontId="5"/>
  </si>
  <si>
    <t>郵便番号</t>
    <rPh sb="0" eb="4">
      <t>ユウビンバンゴウ</t>
    </rPh>
    <phoneticPr fontId="5"/>
  </si>
  <si>
    <t>←入力必要</t>
    <rPh sb="1" eb="3">
      <t>ニュウリョク</t>
    </rPh>
    <rPh sb="3" eb="5">
      <t>ヒツヨウ</t>
    </rPh>
    <phoneticPr fontId="5"/>
  </si>
  <si>
    <t>令和　年　月　日</t>
    <rPh sb="0" eb="2">
      <t>レイワ</t>
    </rPh>
    <rPh sb="3" eb="4">
      <t>ネン</t>
    </rPh>
    <rPh sb="5" eb="6">
      <t>ツキ</t>
    </rPh>
    <rPh sb="7" eb="8">
      <t>ヒ</t>
    </rPh>
    <phoneticPr fontId="5"/>
  </si>
  <si>
    <t>年</t>
    <rPh sb="0" eb="1">
      <t>ネン</t>
    </rPh>
    <phoneticPr fontId="5"/>
  </si>
  <si>
    <t>月</t>
    <rPh sb="0" eb="1">
      <t>ツキ</t>
    </rPh>
    <phoneticPr fontId="5"/>
  </si>
  <si>
    <t>←交付申請書から自動入力</t>
    <rPh sb="5" eb="6">
      <t>ショ</t>
    </rPh>
    <rPh sb="8" eb="12">
      <t>ジドウニ</t>
    </rPh>
    <phoneticPr fontId="5"/>
  </si>
  <si>
    <t>←交付申請書から自動入力　変更があれば手入力</t>
    <rPh sb="1" eb="6">
      <t>コウフシンセイショ</t>
    </rPh>
    <rPh sb="8" eb="12">
      <t>ジドウニ</t>
    </rPh>
    <phoneticPr fontId="5"/>
  </si>
  <si>
    <t>から</t>
    <phoneticPr fontId="5"/>
  </si>
  <si>
    <t>番号</t>
  </si>
  <si>
    <t>住所</t>
    <rPh sb="0" eb="2">
      <t>ジュウショ</t>
    </rPh>
    <phoneticPr fontId="5"/>
  </si>
  <si>
    <t>補助対象経費</t>
    <rPh sb="0" eb="4">
      <t>ホジョタイショウ</t>
    </rPh>
    <rPh sb="4" eb="6">
      <t>ケイヒ</t>
    </rPh>
    <phoneticPr fontId="5"/>
  </si>
  <si>
    <t>宛名1</t>
    <rPh sb="0" eb="2">
      <t>アテナ</t>
    </rPh>
    <phoneticPr fontId="5"/>
  </si>
  <si>
    <t>宛名2</t>
    <rPh sb="0" eb="2">
      <t>アテナ</t>
    </rPh>
    <phoneticPr fontId="5"/>
  </si>
  <si>
    <t>年度</t>
    <rPh sb="0" eb="2">
      <t>ネンド</t>
    </rPh>
    <phoneticPr fontId="5"/>
  </si>
  <si>
    <t>交付申請書</t>
    <rPh sb="0" eb="5">
      <t>コウフシンセイショ</t>
    </rPh>
    <phoneticPr fontId="5"/>
  </si>
  <si>
    <t>←事業者で文書番号を付ける仕組みがある場合、ここに記入</t>
    <rPh sb="1" eb="4">
      <t>ジギョウシャ</t>
    </rPh>
    <rPh sb="5" eb="9">
      <t>ブンショバンゴウ</t>
    </rPh>
    <rPh sb="10" eb="11">
      <t>ツ</t>
    </rPh>
    <rPh sb="13" eb="15">
      <t>シク</t>
    </rPh>
    <rPh sb="19" eb="21">
      <t>バアイ</t>
    </rPh>
    <rPh sb="25" eb="27">
      <t>キニュウ</t>
    </rPh>
    <phoneticPr fontId="5"/>
  </si>
  <si>
    <t>←記入</t>
    <rPh sb="1" eb="3">
      <t>キニュウ</t>
    </rPh>
    <phoneticPr fontId="5"/>
  </si>
  <si>
    <t>←省エネ改修を実施する事業所の住所ではなく、法人の住所を記入</t>
    <rPh sb="1" eb="2">
      <t>ショウ</t>
    </rPh>
    <rPh sb="4" eb="6">
      <t>カイシュウ</t>
    </rPh>
    <rPh sb="7" eb="9">
      <t>ジッシ</t>
    </rPh>
    <rPh sb="11" eb="14">
      <t>ジギョウショ</t>
    </rPh>
    <rPh sb="15" eb="17">
      <t>ジュウショ</t>
    </rPh>
    <rPh sb="22" eb="24">
      <t>ホウジン</t>
    </rPh>
    <rPh sb="25" eb="27">
      <t>ジュウショ</t>
    </rPh>
    <rPh sb="28" eb="30">
      <t>キニュウ</t>
    </rPh>
    <phoneticPr fontId="5"/>
  </si>
  <si>
    <t>←省エネ改修を実施する事業所の住所ではなく、法人の郵便番号を記入</t>
    <rPh sb="1" eb="2">
      <t>ショウ</t>
    </rPh>
    <rPh sb="4" eb="6">
      <t>カイシュウ</t>
    </rPh>
    <rPh sb="7" eb="9">
      <t>ジッシ</t>
    </rPh>
    <rPh sb="11" eb="14">
      <t>ジギョウショ</t>
    </rPh>
    <rPh sb="15" eb="17">
      <t>ジュウショ</t>
    </rPh>
    <rPh sb="22" eb="24">
      <t>ホウジン</t>
    </rPh>
    <rPh sb="25" eb="29">
      <t>ユウビンバンゴウ</t>
    </rPh>
    <rPh sb="30" eb="32">
      <t>キニュウ</t>
    </rPh>
    <phoneticPr fontId="5"/>
  </si>
  <si>
    <t>←法人名を記入</t>
    <rPh sb="1" eb="3">
      <t>ホウジン</t>
    </rPh>
    <rPh sb="3" eb="4">
      <t>メイ</t>
    </rPh>
    <rPh sb="5" eb="7">
      <t>キニュウ</t>
    </rPh>
    <phoneticPr fontId="5"/>
  </si>
  <si>
    <t>※押印は不要です。</t>
    <rPh sb="1" eb="3">
      <t>オウイン</t>
    </rPh>
    <rPh sb="4" eb="6">
      <t>フヨウ</t>
    </rPh>
    <phoneticPr fontId="5"/>
  </si>
  <si>
    <t>により関係書類を添えて申請します。</t>
    <rPh sb="3" eb="5">
      <t>カンケイ</t>
    </rPh>
    <rPh sb="5" eb="7">
      <t>ショルイ</t>
    </rPh>
    <rPh sb="11" eb="13">
      <t>シンセイ</t>
    </rPh>
    <phoneticPr fontId="5"/>
  </si>
  <si>
    <t>１　交付申請額</t>
    <rPh sb="2" eb="6">
      <t>コウフシンセイ</t>
    </rPh>
    <rPh sb="6" eb="7">
      <t>ガク</t>
    </rPh>
    <phoneticPr fontId="5"/>
  </si>
  <si>
    <t>金</t>
    <rPh sb="0" eb="1">
      <t>キン</t>
    </rPh>
    <phoneticPr fontId="5"/>
  </si>
  <si>
    <t>円</t>
    <rPh sb="0" eb="1">
      <t>エン</t>
    </rPh>
    <phoneticPr fontId="5"/>
  </si>
  <si>
    <t>事業所・施設名</t>
  </si>
  <si>
    <t>所在地</t>
  </si>
  <si>
    <t>総事業費</t>
  </si>
  <si>
    <t>寄付その他の
収入額</t>
  </si>
  <si>
    <t>金沢市鞍月1-1</t>
    <rPh sb="0" eb="3">
      <t>カナザワシ</t>
    </rPh>
    <rPh sb="3" eb="5">
      <t>クラツキ</t>
    </rPh>
    <phoneticPr fontId="5"/>
  </si>
  <si>
    <t>例</t>
    <rPh sb="0" eb="1">
      <t>レイ</t>
    </rPh>
    <phoneticPr fontId="5"/>
  </si>
  <si>
    <t>合計額</t>
    <phoneticPr fontId="5"/>
  </si>
  <si>
    <t>金沢市鞍月1-1</t>
    <rPh sb="0" eb="3">
      <t>カナザワシ</t>
    </rPh>
    <rPh sb="3" eb="5">
      <t>クラツキ</t>
    </rPh>
    <phoneticPr fontId="5"/>
  </si>
  <si>
    <t>一般用冷凍・冷蔵庫</t>
  </si>
  <si>
    <t>業務用エアコン</t>
  </si>
  <si>
    <t>一般用エアコン</t>
  </si>
  <si>
    <t>換気装置（熱交換型）</t>
  </si>
  <si>
    <t>温風暖房機・ジェットヒーター</t>
  </si>
  <si>
    <t>業務用冷蔵・冷凍庫</t>
  </si>
  <si>
    <t>エネルギーマネジメントシステム</t>
  </si>
  <si>
    <t>凍結防止ヒータ用節電器</t>
  </si>
  <si>
    <t>チラー（冷却水循環装置）</t>
  </si>
  <si>
    <t>一般用ヒートポンプ式給湯器</t>
  </si>
  <si>
    <t>業務用ヒートポンプ式給湯器</t>
  </si>
  <si>
    <t>高効率コージェネレーション</t>
  </si>
  <si>
    <t>産業用モータ</t>
  </si>
  <si>
    <t>太陽光発電システム</t>
  </si>
  <si>
    <t>設備の種別</t>
    <rPh sb="0" eb="2">
      <t>セツビ</t>
    </rPh>
    <rPh sb="3" eb="5">
      <t>シュベツ</t>
    </rPh>
    <phoneticPr fontId="5"/>
  </si>
  <si>
    <t>事業番号</t>
    <rPh sb="0" eb="2">
      <t>ジギョウ</t>
    </rPh>
    <rPh sb="2" eb="4">
      <t>バンゴウ</t>
    </rPh>
    <phoneticPr fontId="5"/>
  </si>
  <si>
    <t>木質バイオマスエネルギー利用設備</t>
    <phoneticPr fontId="5"/>
  </si>
  <si>
    <t>数量</t>
    <rPh sb="0" eb="2">
      <t>スウリョウ</t>
    </rPh>
    <phoneticPr fontId="5"/>
  </si>
  <si>
    <t>単位</t>
    <rPh sb="0" eb="2">
      <t>タンイ</t>
    </rPh>
    <phoneticPr fontId="5"/>
  </si>
  <si>
    <t>積算の概要</t>
    <rPh sb="0" eb="2">
      <t>セキサン</t>
    </rPh>
    <rPh sb="3" eb="5">
      <t>ガイヨウ</t>
    </rPh>
    <phoneticPr fontId="5"/>
  </si>
  <si>
    <t>kWh</t>
    <phoneticPr fontId="5"/>
  </si>
  <si>
    <t>導入する機器等のメーカー、製品、型番、数量等</t>
    <rPh sb="0" eb="2">
      <t>ドウニュウ</t>
    </rPh>
    <rPh sb="4" eb="6">
      <t>キキ</t>
    </rPh>
    <rPh sb="6" eb="7">
      <t>ナド</t>
    </rPh>
    <rPh sb="13" eb="15">
      <t>セイヒン</t>
    </rPh>
    <rPh sb="16" eb="18">
      <t>カタバン</t>
    </rPh>
    <rPh sb="19" eb="21">
      <t>スウリョウ</t>
    </rPh>
    <rPh sb="21" eb="22">
      <t>ナド</t>
    </rPh>
    <phoneticPr fontId="5"/>
  </si>
  <si>
    <t>○○社 ○○ AA-BB 5台</t>
    <rPh sb="2" eb="3">
      <t>シャ</t>
    </rPh>
    <rPh sb="14" eb="15">
      <t>ダイ</t>
    </rPh>
    <phoneticPr fontId="5"/>
  </si>
  <si>
    <t>補助対象外経費</t>
    <rPh sb="0" eb="2">
      <t>ホジョ</t>
    </rPh>
    <rPh sb="2" eb="5">
      <t>タイショウガイ</t>
    </rPh>
    <rPh sb="5" eb="7">
      <t>ケイヒ</t>
    </rPh>
    <phoneticPr fontId="5"/>
  </si>
  <si>
    <t>補助対象外経費の内訳、積算</t>
    <rPh sb="0" eb="2">
      <t>ホジョ</t>
    </rPh>
    <rPh sb="2" eb="4">
      <t>タイショウ</t>
    </rPh>
    <rPh sb="4" eb="5">
      <t>ガイ</t>
    </rPh>
    <rPh sb="5" eb="7">
      <t>ケイヒ</t>
    </rPh>
    <rPh sb="8" eb="10">
      <t>ウチワケ</t>
    </rPh>
    <rPh sb="11" eb="13">
      <t>セキサン</t>
    </rPh>
    <phoneticPr fontId="5"/>
  </si>
  <si>
    <t>消費税</t>
    <rPh sb="0" eb="3">
      <t>ショウヒゼイ</t>
    </rPh>
    <phoneticPr fontId="5"/>
  </si>
  <si>
    <t>導入する設備の種別</t>
    <rPh sb="0" eb="2">
      <t>ドウニュウ</t>
    </rPh>
    <rPh sb="4" eb="6">
      <t>セツビ</t>
    </rPh>
    <rPh sb="7" eb="9">
      <t>シュベツ</t>
    </rPh>
    <phoneticPr fontId="5"/>
  </si>
  <si>
    <t>補助事業者名</t>
    <rPh sb="0" eb="2">
      <t>ホジョ</t>
    </rPh>
    <rPh sb="2" eb="5">
      <t>ジギョウシャ</t>
    </rPh>
    <rPh sb="5" eb="6">
      <t>メイ</t>
    </rPh>
    <phoneticPr fontId="5"/>
  </si>
  <si>
    <t>補助事業者名</t>
    <rPh sb="0" eb="2">
      <t>ホジョ</t>
    </rPh>
    <rPh sb="5" eb="6">
      <t>メイ</t>
    </rPh>
    <phoneticPr fontId="5"/>
  </si>
  <si>
    <t>規格及び省エネルギーに関する基準等の適合の確認</t>
    <rPh sb="0" eb="2">
      <t>キカク</t>
    </rPh>
    <rPh sb="2" eb="3">
      <t>オヨ</t>
    </rPh>
    <rPh sb="4" eb="5">
      <t>ショウ</t>
    </rPh>
    <rPh sb="11" eb="12">
      <t>カン</t>
    </rPh>
    <rPh sb="14" eb="16">
      <t>キジュン</t>
    </rPh>
    <rPh sb="16" eb="17">
      <t>ナド</t>
    </rPh>
    <rPh sb="18" eb="20">
      <t>テキゴウ</t>
    </rPh>
    <rPh sb="21" eb="23">
      <t>カクニン</t>
    </rPh>
    <phoneticPr fontId="5"/>
  </si>
  <si>
    <t>確認済</t>
    <rPh sb="0" eb="3">
      <t>カクニンズ</t>
    </rPh>
    <phoneticPr fontId="5"/>
  </si>
  <si>
    <t>補助対象経費
（①）</t>
    <rPh sb="0" eb="2">
      <t>ホジョ</t>
    </rPh>
    <phoneticPr fontId="5"/>
  </si>
  <si>
    <t>①×補助率
(②）</t>
  </si>
  <si>
    <t>エネルギー種別</t>
    <rPh sb="5" eb="7">
      <t>シュベツ</t>
    </rPh>
    <phoneticPr fontId="5"/>
  </si>
  <si>
    <t>電気</t>
    <rPh sb="0" eb="2">
      <t>デンキ</t>
    </rPh>
    <phoneticPr fontId="5"/>
  </si>
  <si>
    <t>事業実施計画書</t>
    <rPh sb="0" eb="4">
      <t>ジギョウジッシ</t>
    </rPh>
    <rPh sb="4" eb="7">
      <t>ケイカクショ</t>
    </rPh>
    <phoneticPr fontId="5"/>
  </si>
  <si>
    <t>様式第１－１号のとおり</t>
    <phoneticPr fontId="5"/>
  </si>
  <si>
    <t>様式第１－２号のとおり</t>
  </si>
  <si>
    <t>４　添付書類</t>
    <rPh sb="2" eb="6">
      <t>テンプショルイ</t>
    </rPh>
    <phoneticPr fontId="5"/>
  </si>
  <si>
    <t>事項について誓約します。</t>
    <phoneticPr fontId="5"/>
  </si>
  <si>
    <t>誓約書</t>
    <rPh sb="0" eb="3">
      <t>セイヤクショ</t>
    </rPh>
    <phoneticPr fontId="5"/>
  </si>
  <si>
    <t>（申請者要件の確認）</t>
    <rPh sb="1" eb="4">
      <t>シンセイシャ</t>
    </rPh>
    <rPh sb="4" eb="6">
      <t>ヨウケン</t>
    </rPh>
    <rPh sb="7" eb="9">
      <t>カクニン</t>
    </rPh>
    <phoneticPr fontId="2"/>
  </si>
  <si>
    <t>暴力団員もしくは暴力団または暴力団員と密接な関係を有していない。</t>
  </si>
  <si>
    <t>（対象事業等の確認）</t>
    <rPh sb="1" eb="3">
      <t>タイショウ</t>
    </rPh>
    <rPh sb="3" eb="5">
      <t>ジギョウ</t>
    </rPh>
    <rPh sb="5" eb="6">
      <t>トウ</t>
    </rPh>
    <rPh sb="7" eb="9">
      <t>カクニン</t>
    </rPh>
    <phoneticPr fontId="2"/>
  </si>
  <si>
    <t>（交付条件の確認）</t>
    <rPh sb="1" eb="3">
      <t>コウフ</t>
    </rPh>
    <rPh sb="3" eb="5">
      <t>ジョウケン</t>
    </rPh>
    <rPh sb="6" eb="8">
      <t>カクニン</t>
    </rPh>
    <phoneticPr fontId="2"/>
  </si>
  <si>
    <t>交付要綱第３条に定める交付対象者である。</t>
    <rPh sb="0" eb="2">
      <t>コウフ</t>
    </rPh>
    <rPh sb="2" eb="4">
      <t>ヨウコウ</t>
    </rPh>
    <rPh sb="4" eb="5">
      <t>ダイ</t>
    </rPh>
    <rPh sb="6" eb="7">
      <t>ジョウ</t>
    </rPh>
    <rPh sb="8" eb="9">
      <t>サダ</t>
    </rPh>
    <rPh sb="11" eb="13">
      <t>コウフ</t>
    </rPh>
    <rPh sb="13" eb="15">
      <t>タイショウ</t>
    </rPh>
    <rPh sb="15" eb="16">
      <t>シャ</t>
    </rPh>
    <phoneticPr fontId="2"/>
  </si>
  <si>
    <t>対象経費は交付要綱第６条に定める経費に該当している。</t>
    <rPh sb="5" eb="7">
      <t>コウフ</t>
    </rPh>
    <rPh sb="7" eb="9">
      <t>ヨウコウ</t>
    </rPh>
    <rPh sb="9" eb="10">
      <t>ダイ</t>
    </rPh>
    <rPh sb="11" eb="12">
      <t>ジョウ</t>
    </rPh>
    <rPh sb="13" eb="14">
      <t>サダ</t>
    </rPh>
    <rPh sb="16" eb="18">
      <t>ケイヒ</t>
    </rPh>
    <rPh sb="19" eb="21">
      <t>ガイトウ</t>
    </rPh>
    <phoneticPr fontId="2"/>
  </si>
  <si>
    <t>交付決定前の事前着手を行う際は交付決定前事業着手届出書を提出する。</t>
    <rPh sb="0" eb="4">
      <t>コウフケッテイ</t>
    </rPh>
    <rPh sb="4" eb="5">
      <t>マエ</t>
    </rPh>
    <rPh sb="6" eb="10">
      <t>ジゼン</t>
    </rPh>
    <rPh sb="11" eb="12">
      <t>オコナ</t>
    </rPh>
    <rPh sb="13" eb="14">
      <t>サイ</t>
    </rPh>
    <rPh sb="28" eb="30">
      <t>テイシュツ</t>
    </rPh>
    <phoneticPr fontId="2"/>
  </si>
  <si>
    <t>（その他）</t>
    <rPh sb="3" eb="4">
      <t>タ</t>
    </rPh>
    <phoneticPr fontId="2"/>
  </si>
  <si>
    <t>（様式第１－３号）</t>
    <rPh sb="1" eb="3">
      <t>ヨウシキ</t>
    </rPh>
    <rPh sb="3" eb="4">
      <t>ダイ</t>
    </rPh>
    <rPh sb="7" eb="8">
      <t>ゴウ</t>
    </rPh>
    <phoneticPr fontId="5"/>
  </si>
  <si>
    <t>誓約書（様式第１－３号）</t>
    <rPh sb="0" eb="3">
      <t>セイヤクショ</t>
    </rPh>
    <phoneticPr fontId="5"/>
  </si>
  <si>
    <t>建物の平面図、設備更新等の内容がわかる概略図等</t>
    <phoneticPr fontId="5"/>
  </si>
  <si>
    <t>（１）</t>
    <phoneticPr fontId="5"/>
  </si>
  <si>
    <t>（２）</t>
  </si>
  <si>
    <t>（３）</t>
  </si>
  <si>
    <t>（４）</t>
  </si>
  <si>
    <t>（機器・設備のカタログ等の該当ページを抜粋し、下線や印を付ける）</t>
    <rPh sb="11" eb="12">
      <t>ナド</t>
    </rPh>
    <rPh sb="13" eb="15">
      <t>ガイトウ</t>
    </rPh>
    <rPh sb="23" eb="25">
      <t>カセン</t>
    </rPh>
    <rPh sb="26" eb="27">
      <t>シルシ</t>
    </rPh>
    <rPh sb="28" eb="29">
      <t>ツ</t>
    </rPh>
    <phoneticPr fontId="5"/>
  </si>
  <si>
    <t>（設置場所に印を付ける）</t>
    <rPh sb="1" eb="5">
      <t>セッチバショ</t>
    </rPh>
    <rPh sb="6" eb="7">
      <t>シルシ</t>
    </rPh>
    <rPh sb="8" eb="9">
      <t>ツ</t>
    </rPh>
    <phoneticPr fontId="5"/>
  </si>
  <si>
    <t>省エネ効果（年間想定削減電気量・燃料費、太陽光の場合は年間想定発電量）
※概算額で構わないので、できる限り記載すること</t>
    <rPh sb="0" eb="1">
      <t>ショウ</t>
    </rPh>
    <rPh sb="3" eb="5">
      <t>コウカ</t>
    </rPh>
    <rPh sb="6" eb="8">
      <t>ネンカン</t>
    </rPh>
    <rPh sb="10" eb="12">
      <t>サクゲン</t>
    </rPh>
    <rPh sb="12" eb="15">
      <t>デンキリョウ</t>
    </rPh>
    <rPh sb="16" eb="19">
      <t>ネンリョウヒ</t>
    </rPh>
    <rPh sb="20" eb="23">
      <t>タイヨウコウ</t>
    </rPh>
    <rPh sb="24" eb="26">
      <t>バアイ</t>
    </rPh>
    <rPh sb="27" eb="29">
      <t>ネンカン</t>
    </rPh>
    <rPh sb="31" eb="34">
      <t>ハツデンリョウ</t>
    </rPh>
    <rPh sb="37" eb="40">
      <t>ガイサンガク</t>
    </rPh>
    <rPh sb="41" eb="42">
      <t>カマ</t>
    </rPh>
    <rPh sb="51" eb="52">
      <t>カギ</t>
    </rPh>
    <rPh sb="53" eb="55">
      <t>キサイ</t>
    </rPh>
    <phoneticPr fontId="5"/>
  </si>
  <si>
    <t>日付け</t>
    <rPh sb="0" eb="1">
      <t>ヒ</t>
    </rPh>
    <rPh sb="1" eb="2">
      <t>ヅケ</t>
    </rPh>
    <phoneticPr fontId="5"/>
  </si>
  <si>
    <t>第</t>
    <rPh sb="0" eb="1">
      <t>ダイ</t>
    </rPh>
    <phoneticPr fontId="5"/>
  </si>
  <si>
    <t>号により補助金交付決定の通知があった</t>
    <phoneticPr fontId="5"/>
  </si>
  <si>
    <t>交付決定前に事業に着手したいので、届け出ます。</t>
    <phoneticPr fontId="5"/>
  </si>
  <si>
    <t>日付けで交付申請した標記事業について、下記のとおり補助金の</t>
    <rPh sb="0" eb="1">
      <t>ヒ</t>
    </rPh>
    <rPh sb="1" eb="2">
      <t>ヅケ</t>
    </rPh>
    <rPh sb="4" eb="8">
      <t>コウフシンセイ</t>
    </rPh>
    <rPh sb="10" eb="12">
      <t>ヒョウキ</t>
    </rPh>
    <rPh sb="12" eb="14">
      <t>ジギョウ</t>
    </rPh>
    <rPh sb="19" eb="21">
      <t>カキ</t>
    </rPh>
    <phoneticPr fontId="5"/>
  </si>
  <si>
    <t>なお、交付決定前に着手する事業に関し、交付要綱に規定する要件を備えていない</t>
    <rPh sb="3" eb="7">
      <t>コウフケッテイ</t>
    </rPh>
    <rPh sb="7" eb="8">
      <t>マエ</t>
    </rPh>
    <rPh sb="9" eb="11">
      <t>チャクシュ</t>
    </rPh>
    <rPh sb="13" eb="15">
      <t>ジギョウ</t>
    </rPh>
    <rPh sb="16" eb="17">
      <t>カン</t>
    </rPh>
    <rPh sb="19" eb="23">
      <t>コウフヨウコウ</t>
    </rPh>
    <rPh sb="24" eb="26">
      <t>キテイ</t>
    </rPh>
    <rPh sb="28" eb="30">
      <t>ヨウケン</t>
    </rPh>
    <rPh sb="31" eb="32">
      <t>ソナ</t>
    </rPh>
    <phoneticPr fontId="5"/>
  </si>
  <si>
    <t>が交付されないこととなっても異議を申し立てないことを誓約します。</t>
    <rPh sb="26" eb="28">
      <t>セイヤク</t>
    </rPh>
    <phoneticPr fontId="5"/>
  </si>
  <si>
    <t>ことまたはその他の事由により、補助金の交付決定額が申請額を下回る、または補助金</t>
    <rPh sb="7" eb="8">
      <t>タ</t>
    </rPh>
    <rPh sb="9" eb="11">
      <t>ジユウ</t>
    </rPh>
    <rPh sb="15" eb="18">
      <t>ホジョキン</t>
    </rPh>
    <rPh sb="19" eb="23">
      <t>コウフケッテイ</t>
    </rPh>
    <rPh sb="23" eb="24">
      <t>ガク</t>
    </rPh>
    <rPh sb="25" eb="27">
      <t>シンセイ</t>
    </rPh>
    <rPh sb="27" eb="28">
      <t>ガク</t>
    </rPh>
    <rPh sb="29" eb="31">
      <t>シタマワ</t>
    </rPh>
    <rPh sb="36" eb="38">
      <t>ホジョ</t>
    </rPh>
    <phoneticPr fontId="5"/>
  </si>
  <si>
    <t>令和　年　月　日</t>
  </si>
  <si>
    <t>令和　年　月　日</t>
    <phoneticPr fontId="5"/>
  </si>
  <si>
    <t>←交付申請日を「2023/1/10」のように入力してください。和暦で表示されます。</t>
    <rPh sb="5" eb="6">
      <t>ビ</t>
    </rPh>
    <rPh sb="22" eb="24">
      <t>ニュウリョク</t>
    </rPh>
    <rPh sb="31" eb="33">
      <t>ワレキ</t>
    </rPh>
    <rPh sb="34" eb="36">
      <t>ヒョウジ</t>
    </rPh>
    <phoneticPr fontId="5"/>
  </si>
  <si>
    <t>←変更申請日を記入</t>
    <rPh sb="1" eb="3">
      <t>ヘンコウ</t>
    </rPh>
    <rPh sb="5" eb="6">
      <t>ビ</t>
    </rPh>
    <rPh sb="7" eb="9">
      <t>キニュウ</t>
    </rPh>
    <phoneticPr fontId="5"/>
  </si>
  <si>
    <t>※詳細に記載し、参考となる資料等がある場合は添付すること。</t>
    <phoneticPr fontId="5"/>
  </si>
  <si>
    <t>※申請時に提出した書類のうち、変更があったものを添付すること。</t>
    <rPh sb="1" eb="3">
      <t>シンセイ</t>
    </rPh>
    <rPh sb="3" eb="4">
      <t>ジ</t>
    </rPh>
    <rPh sb="5" eb="7">
      <t>テイシュツ</t>
    </rPh>
    <rPh sb="9" eb="11">
      <t>ショルイ</t>
    </rPh>
    <rPh sb="15" eb="17">
      <t>ヘンコウ</t>
    </rPh>
    <rPh sb="24" eb="26">
      <t>テンプ</t>
    </rPh>
    <phoneticPr fontId="5"/>
  </si>
  <si>
    <t>交付申請取下届出書</t>
    <rPh sb="0" eb="4">
      <t>コウフシンセイ</t>
    </rPh>
    <rPh sb="4" eb="6">
      <t>トリサ</t>
    </rPh>
    <rPh sb="6" eb="8">
      <t>トドケデ</t>
    </rPh>
    <rPh sb="8" eb="9">
      <t>ショ</t>
    </rPh>
    <phoneticPr fontId="5"/>
  </si>
  <si>
    <t>標記事業費補助金事業について、下記の理由により交付申請を取り下げます。</t>
    <rPh sb="2" eb="4">
      <t>ジギョウ</t>
    </rPh>
    <rPh sb="15" eb="17">
      <t>カキ</t>
    </rPh>
    <phoneticPr fontId="5"/>
  </si>
  <si>
    <t>←取下届出日を記入</t>
    <rPh sb="1" eb="2">
      <t>トリ</t>
    </rPh>
    <rPh sb="2" eb="3">
      <t>シタ</t>
    </rPh>
    <rPh sb="3" eb="5">
      <t>トドケデ</t>
    </rPh>
    <rPh sb="5" eb="6">
      <t>ビ</t>
    </rPh>
    <rPh sb="7" eb="9">
      <t>キニュウ</t>
    </rPh>
    <phoneticPr fontId="5"/>
  </si>
  <si>
    <t>繰越承認申請書</t>
    <rPh sb="0" eb="2">
      <t>クリコシ</t>
    </rPh>
    <rPh sb="2" eb="4">
      <t>ショウニン</t>
    </rPh>
    <rPh sb="4" eb="7">
      <t>シンセイショ</t>
    </rPh>
    <phoneticPr fontId="5"/>
  </si>
  <si>
    <t>標記事業費補助金事業について、次年度に繰り越したいので、下記のとおり申請します。</t>
    <rPh sb="2" eb="4">
      <t>ジギョウ</t>
    </rPh>
    <rPh sb="15" eb="18">
      <t>ジネンド</t>
    </rPh>
    <rPh sb="19" eb="20">
      <t>ク</t>
    </rPh>
    <rPh sb="21" eb="22">
      <t>コ</t>
    </rPh>
    <rPh sb="28" eb="30">
      <t>カキ</t>
    </rPh>
    <rPh sb="34" eb="36">
      <t>シンセイ</t>
    </rPh>
    <phoneticPr fontId="5"/>
  </si>
  <si>
    <t>５　着手日（予定）</t>
    <rPh sb="2" eb="4">
      <t>チャクシュ</t>
    </rPh>
    <rPh sb="4" eb="5">
      <t>ヒ</t>
    </rPh>
    <rPh sb="6" eb="8">
      <t>ヨテイ</t>
    </rPh>
    <phoneticPr fontId="5"/>
  </si>
  <si>
    <t>６　完了日（予定）</t>
    <rPh sb="2" eb="4">
      <t>カンリョウ</t>
    </rPh>
    <rPh sb="4" eb="5">
      <t>ヒ</t>
    </rPh>
    <rPh sb="6" eb="8">
      <t>ヨテイ</t>
    </rPh>
    <phoneticPr fontId="5"/>
  </si>
  <si>
    <t>←交付申請日の概ね1ヶ月後以降の日付を「2023/2/10」のように入力してください。</t>
    <rPh sb="1" eb="3">
      <t>コウフ</t>
    </rPh>
    <rPh sb="3" eb="5">
      <t>シンセイ</t>
    </rPh>
    <rPh sb="5" eb="6">
      <t>ビ</t>
    </rPh>
    <rPh sb="7" eb="8">
      <t>オオム</t>
    </rPh>
    <rPh sb="11" eb="12">
      <t>ゲツ</t>
    </rPh>
    <rPh sb="12" eb="13">
      <t>ゴ</t>
    </rPh>
    <rPh sb="13" eb="15">
      <t>イコウ</t>
    </rPh>
    <rPh sb="16" eb="18">
      <t>ヒヅケ</t>
    </rPh>
    <rPh sb="34" eb="36">
      <t>ニュウリョク</t>
    </rPh>
    <phoneticPr fontId="5"/>
  </si>
  <si>
    <t>　それより早い日付を書く場合は、事前着手届出書を提出してください。</t>
    <rPh sb="5" eb="6">
      <t>ハヤ</t>
    </rPh>
    <rPh sb="7" eb="9">
      <t>ヒヅケ</t>
    </rPh>
    <rPh sb="10" eb="11">
      <t>カ</t>
    </rPh>
    <rPh sb="12" eb="14">
      <t>バアイ</t>
    </rPh>
    <rPh sb="16" eb="18">
      <t>ジゼン</t>
    </rPh>
    <rPh sb="18" eb="20">
      <t>チャクシュ</t>
    </rPh>
    <rPh sb="20" eb="23">
      <t>トドケデショ</t>
    </rPh>
    <rPh sb="24" eb="26">
      <t>テイシュツ</t>
    </rPh>
    <phoneticPr fontId="5"/>
  </si>
  <si>
    <t>事業計画遅延等報告書</t>
    <rPh sb="0" eb="2">
      <t>ジギョウ</t>
    </rPh>
    <rPh sb="2" eb="4">
      <t>ケイカク</t>
    </rPh>
    <rPh sb="4" eb="6">
      <t>チエン</t>
    </rPh>
    <rPh sb="6" eb="7">
      <t>ナド</t>
    </rPh>
    <rPh sb="7" eb="10">
      <t>ホウコクショ</t>
    </rPh>
    <phoneticPr fontId="5"/>
  </si>
  <si>
    <t>標記事業を下記のとおり中止（廃止）したいので、承認されたく、申請します。</t>
    <rPh sb="2" eb="4">
      <t>ジギョウ</t>
    </rPh>
    <rPh sb="5" eb="7">
      <t>カキ</t>
    </rPh>
    <rPh sb="11" eb="13">
      <t>チュウシ</t>
    </rPh>
    <rPh sb="14" eb="16">
      <t>ハイシ</t>
    </rPh>
    <rPh sb="23" eb="25">
      <t>ショウニン</t>
    </rPh>
    <rPh sb="30" eb="32">
      <t>シンセイ</t>
    </rPh>
    <phoneticPr fontId="5"/>
  </si>
  <si>
    <t>標記事業を下記のとおり変更したいので、承認されたく、申請します。</t>
    <rPh sb="2" eb="4">
      <t>ジギョウ</t>
    </rPh>
    <rPh sb="5" eb="7">
      <t>カキ</t>
    </rPh>
    <rPh sb="11" eb="13">
      <t>ヘンコウ</t>
    </rPh>
    <rPh sb="19" eb="21">
      <t>ショウニン</t>
    </rPh>
    <rPh sb="26" eb="28">
      <t>シンセイ</t>
    </rPh>
    <phoneticPr fontId="5"/>
  </si>
  <si>
    <t>←報告日を記入</t>
    <rPh sb="1" eb="3">
      <t>ホウコク</t>
    </rPh>
    <rPh sb="3" eb="4">
      <t>ビ</t>
    </rPh>
    <rPh sb="5" eb="7">
      <t>キニュウ</t>
    </rPh>
    <phoneticPr fontId="5"/>
  </si>
  <si>
    <t>標記事業が予定の期間内に完了しない見込みであるため、下記のとおり報告します。</t>
    <rPh sb="2" eb="4">
      <t>ジギョウ</t>
    </rPh>
    <rPh sb="17" eb="19">
      <t>ミコ</t>
    </rPh>
    <rPh sb="26" eb="28">
      <t>カキ</t>
    </rPh>
    <rPh sb="32" eb="34">
      <t>ホウコク</t>
    </rPh>
    <phoneticPr fontId="5"/>
  </si>
  <si>
    <t>←令和5年3月31日付で提出</t>
    <rPh sb="1" eb="3">
      <t>レイワ</t>
    </rPh>
    <rPh sb="4" eb="5">
      <t>ネン</t>
    </rPh>
    <rPh sb="6" eb="7">
      <t>ツキ</t>
    </rPh>
    <rPh sb="9" eb="10">
      <t>ヒ</t>
    </rPh>
    <rPh sb="10" eb="11">
      <t>ヅケ</t>
    </rPh>
    <rPh sb="12" eb="14">
      <t>テイシュツ</t>
    </rPh>
    <phoneticPr fontId="5"/>
  </si>
  <si>
    <t>１　交付決定額</t>
    <rPh sb="2" eb="4">
      <t>コウフ</t>
    </rPh>
    <rPh sb="4" eb="6">
      <t>ケッテイ</t>
    </rPh>
    <rPh sb="6" eb="7">
      <t>ガク</t>
    </rPh>
    <phoneticPr fontId="5"/>
  </si>
  <si>
    <t>←自動入力</t>
    <rPh sb="1" eb="5">
      <t>ジドウニュウリョク</t>
    </rPh>
    <phoneticPr fontId="5"/>
  </si>
  <si>
    <t>から</t>
    <phoneticPr fontId="5"/>
  </si>
  <si>
    <t>まで</t>
    <phoneticPr fontId="5"/>
  </si>
  <si>
    <t>例1　半導体不足により○○の調達に不測の日数を要したため</t>
    <rPh sb="0" eb="1">
      <t>レイ</t>
    </rPh>
    <rPh sb="3" eb="6">
      <t>ハンドウタイ</t>
    </rPh>
    <rPh sb="6" eb="8">
      <t>ブソク</t>
    </rPh>
    <rPh sb="14" eb="16">
      <t>チョウタツ</t>
    </rPh>
    <phoneticPr fontId="5"/>
  </si>
  <si>
    <t>例2　人手不足により労務者の手配調整に不測の日数を要したため</t>
    <rPh sb="0" eb="1">
      <t>レイ</t>
    </rPh>
    <rPh sb="3" eb="5">
      <t>ヒトデ</t>
    </rPh>
    <rPh sb="5" eb="7">
      <t>ブソク</t>
    </rPh>
    <phoneticPr fontId="5"/>
  </si>
  <si>
    <t>例3　工事の施行に伴い発生した○○の問題について、対応に不測の日数を要したため</t>
    <rPh sb="0" eb="1">
      <t>レイ</t>
    </rPh>
    <rPh sb="3" eb="5">
      <t>コウジ</t>
    </rPh>
    <rPh sb="6" eb="8">
      <t>シコウ</t>
    </rPh>
    <rPh sb="9" eb="10">
      <t>トモナ</t>
    </rPh>
    <rPh sb="11" eb="13">
      <t>ハッセイ</t>
    </rPh>
    <rPh sb="18" eb="20">
      <t>モンダイ</t>
    </rPh>
    <rPh sb="25" eb="27">
      <t>タイオウ</t>
    </rPh>
    <rPh sb="28" eb="30">
      <t>フソク</t>
    </rPh>
    <rPh sb="31" eb="33">
      <t>ニッスウ</t>
    </rPh>
    <rPh sb="34" eb="35">
      <t>ヨウ</t>
    </rPh>
    <phoneticPr fontId="5"/>
  </si>
  <si>
    <t>□</t>
    <phoneticPr fontId="5"/>
  </si>
  <si>
    <t>計画</t>
    <rPh sb="0" eb="2">
      <t>ケイカク</t>
    </rPh>
    <phoneticPr fontId="5"/>
  </si>
  <si>
    <t>設計</t>
    <rPh sb="0" eb="2">
      <t>セッケイ</t>
    </rPh>
    <phoneticPr fontId="5"/>
  </si>
  <si>
    <t>気象</t>
    <rPh sb="0" eb="2">
      <t>キショウ</t>
    </rPh>
    <phoneticPr fontId="5"/>
  </si>
  <si>
    <t>用地</t>
    <rPh sb="0" eb="2">
      <t>ヨウチ</t>
    </rPh>
    <phoneticPr fontId="5"/>
  </si>
  <si>
    <t>資材</t>
    <rPh sb="0" eb="2">
      <t>シザイ</t>
    </rPh>
    <phoneticPr fontId="5"/>
  </si>
  <si>
    <t>補償処理</t>
    <rPh sb="0" eb="2">
      <t>ホショウ</t>
    </rPh>
    <rPh sb="2" eb="4">
      <t>ショリ</t>
    </rPh>
    <phoneticPr fontId="5"/>
  </si>
  <si>
    <t>事故</t>
    <rPh sb="0" eb="2">
      <t>ジコ</t>
    </rPh>
    <phoneticPr fontId="5"/>
  </si>
  <si>
    <t>←該当するものに☑</t>
    <rPh sb="1" eb="3">
      <t>ガイトウ</t>
    </rPh>
    <phoneticPr fontId="5"/>
  </si>
  <si>
    <t>（具体的な理由）</t>
    <rPh sb="1" eb="4">
      <t>グタイテキ</t>
    </rPh>
    <rPh sb="5" eb="7">
      <t>リユウ</t>
    </rPh>
    <phoneticPr fontId="5"/>
  </si>
  <si>
    <t>状況報告書</t>
    <rPh sb="0" eb="2">
      <t>ジョウキョウ</t>
    </rPh>
    <rPh sb="2" eb="5">
      <t>ホウコクショ</t>
    </rPh>
    <phoneticPr fontId="5"/>
  </si>
  <si>
    <t>標記事業について、下記のとおり報告します。</t>
    <rPh sb="2" eb="4">
      <t>ジギョウ</t>
    </rPh>
    <rPh sb="9" eb="11">
      <t>カキ</t>
    </rPh>
    <rPh sb="15" eb="17">
      <t>ホウコク</t>
    </rPh>
    <phoneticPr fontId="5"/>
  </si>
  <si>
    <t>←繰越申請書から自動入力</t>
    <rPh sb="1" eb="3">
      <t>クリコシ</t>
    </rPh>
    <rPh sb="5" eb="6">
      <t>ショ</t>
    </rPh>
    <rPh sb="8" eb="12">
      <t>ジドウニ</t>
    </rPh>
    <phoneticPr fontId="5"/>
  </si>
  <si>
    <t>例</t>
    <rPh sb="0" eb="1">
      <t>レイ</t>
    </rPh>
    <phoneticPr fontId="5"/>
  </si>
  <si>
    <t>２　事業所・施設別申請額</t>
    <phoneticPr fontId="5"/>
  </si>
  <si>
    <t>３　事業実施計画</t>
    <rPh sb="2" eb="4">
      <t>ジギョウ</t>
    </rPh>
    <rPh sb="4" eb="6">
      <t>ジッシ</t>
    </rPh>
    <rPh sb="6" eb="8">
      <t>ケイカク</t>
    </rPh>
    <phoneticPr fontId="5"/>
  </si>
  <si>
    <t>（見積額の計）</t>
    <rPh sb="1" eb="4">
      <t>ミツモリガク</t>
    </rPh>
    <rPh sb="5" eb="6">
      <t>ケイ</t>
    </rPh>
    <phoneticPr fontId="5"/>
  </si>
  <si>
    <t>２　交付申請時総事業費</t>
    <rPh sb="2" eb="7">
      <t>コウフシンセイジ</t>
    </rPh>
    <rPh sb="7" eb="11">
      <t>ソウジギ</t>
    </rPh>
    <phoneticPr fontId="5"/>
  </si>
  <si>
    <t>３　契約後総事業費</t>
    <rPh sb="2" eb="5">
      <t>ケイヤクゴ</t>
    </rPh>
    <rPh sb="5" eb="9">
      <t>ソウジギ</t>
    </rPh>
    <phoneticPr fontId="5"/>
  </si>
  <si>
    <t>（契約額の計）</t>
    <rPh sb="1" eb="3">
      <t>ケイヤク</t>
    </rPh>
    <rPh sb="3" eb="4">
      <t>ガク</t>
    </rPh>
    <rPh sb="5" eb="6">
      <t>ケイ</t>
    </rPh>
    <phoneticPr fontId="5"/>
  </si>
  <si>
    <t>４　精算見込額</t>
    <rPh sb="2" eb="4">
      <t>セイサン</t>
    </rPh>
    <rPh sb="4" eb="6">
      <t>ミコミ</t>
    </rPh>
    <rPh sb="6" eb="7">
      <t>ガク</t>
    </rPh>
    <phoneticPr fontId="5"/>
  </si>
  <si>
    <t>←交付申請書から自動入力</t>
    <rPh sb="1" eb="3">
      <t>コウフ</t>
    </rPh>
    <rPh sb="5" eb="6">
      <t>ショ</t>
    </rPh>
    <rPh sb="8" eb="12">
      <t>ジドウニ</t>
    </rPh>
    <phoneticPr fontId="5"/>
  </si>
  <si>
    <t>←事業実施計画書から自動入力</t>
    <rPh sb="1" eb="3">
      <t>ジギョウ</t>
    </rPh>
    <rPh sb="3" eb="5">
      <t>ジッシ</t>
    </rPh>
    <rPh sb="5" eb="8">
      <t>ケイカクショ</t>
    </rPh>
    <rPh sb="10" eb="14">
      <t>ジドウニ</t>
    </rPh>
    <phoneticPr fontId="5"/>
  </si>
  <si>
    <t>　見積書と契約書の金額が全て同じなら交付決定額を記入</t>
    <rPh sb="1" eb="4">
      <t>ミツモリショ</t>
    </rPh>
    <rPh sb="5" eb="8">
      <t>ケイヤクショ</t>
    </rPh>
    <rPh sb="9" eb="11">
      <t>キンガク</t>
    </rPh>
    <rPh sb="12" eb="13">
      <t>スベ</t>
    </rPh>
    <rPh sb="14" eb="15">
      <t>オナ</t>
    </rPh>
    <rPh sb="18" eb="22">
      <t>コウフケッテイ</t>
    </rPh>
    <rPh sb="22" eb="23">
      <t>ガク</t>
    </rPh>
    <rPh sb="24" eb="26">
      <t>キニュウ</t>
    </rPh>
    <phoneticPr fontId="5"/>
  </si>
  <si>
    <t>補助対象経費の算定根拠となる資料（見積書、見積内訳書の写し）</t>
    <rPh sb="0" eb="2">
      <t>ホジョ</t>
    </rPh>
    <rPh sb="14" eb="16">
      <t>シリョウ</t>
    </rPh>
    <rPh sb="21" eb="23">
      <t>ミツ</t>
    </rPh>
    <rPh sb="23" eb="26">
      <t>ウチワケショ</t>
    </rPh>
    <rPh sb="27" eb="28">
      <t>ウツ</t>
    </rPh>
    <phoneticPr fontId="5"/>
  </si>
  <si>
    <t>←繰越しない場合は「2023/3/10」までの日付を入力してください。</t>
    <rPh sb="1" eb="3">
      <t>クリコシ</t>
    </rPh>
    <rPh sb="6" eb="8">
      <t>バアイ</t>
    </rPh>
    <rPh sb="23" eb="25">
      <t>ヒヅケ</t>
    </rPh>
    <rPh sb="26" eb="28">
      <t>ニュウリョク</t>
    </rPh>
    <phoneticPr fontId="5"/>
  </si>
  <si>
    <t>（３）</t>
    <phoneticPr fontId="5"/>
  </si>
  <si>
    <t>５　添付書類</t>
    <rPh sb="2" eb="6">
      <t>テンプショルイ</t>
    </rPh>
    <phoneticPr fontId="5"/>
  </si>
  <si>
    <t>６　その他</t>
    <rPh sb="4" eb="5">
      <t>タ</t>
    </rPh>
    <phoneticPr fontId="5"/>
  </si>
  <si>
    <t>契約・発注金額がわかる資料（契約書・発注書等の写し）</t>
    <rPh sb="0" eb="2">
      <t>ケイヤク</t>
    </rPh>
    <rPh sb="3" eb="5">
      <t>ハッチュウ</t>
    </rPh>
    <rPh sb="5" eb="7">
      <t>キンガク</t>
    </rPh>
    <rPh sb="11" eb="13">
      <t>シリョウ</t>
    </rPh>
    <rPh sb="14" eb="17">
      <t>ケイヤクショ</t>
    </rPh>
    <rPh sb="18" eb="21">
      <t>ハッチュウショ</t>
    </rPh>
    <rPh sb="21" eb="22">
      <t>ナド</t>
    </rPh>
    <rPh sb="23" eb="24">
      <t>ウツ</t>
    </rPh>
    <phoneticPr fontId="5"/>
  </si>
  <si>
    <t>　繰越する場合は「2023/3/31」と入力してください。</t>
    <phoneticPr fontId="5"/>
  </si>
  <si>
    <t>実績報告書</t>
    <rPh sb="0" eb="2">
      <t>ジッセキ</t>
    </rPh>
    <rPh sb="2" eb="5">
      <t>ホウコクショ</t>
    </rPh>
    <phoneticPr fontId="5"/>
  </si>
  <si>
    <t>←実績報告日を記入</t>
    <rPh sb="1" eb="3">
      <t>ジッセキ</t>
    </rPh>
    <rPh sb="3" eb="5">
      <t>ホウコク</t>
    </rPh>
    <rPh sb="5" eb="6">
      <t>ビ</t>
    </rPh>
    <rPh sb="7" eb="9">
      <t>キニュウ</t>
    </rPh>
    <phoneticPr fontId="5"/>
  </si>
  <si>
    <t>　繰越せずに実績報告する場合は入力必要</t>
    <rPh sb="1" eb="3">
      <t>クリコシ</t>
    </rPh>
    <rPh sb="6" eb="10">
      <t>ジッセキホウコク</t>
    </rPh>
    <rPh sb="12" eb="14">
      <t>バアイ</t>
    </rPh>
    <rPh sb="15" eb="17">
      <t>ニュウリョク</t>
    </rPh>
    <rPh sb="17" eb="19">
      <t>ヒツヨウ</t>
    </rPh>
    <phoneticPr fontId="5"/>
  </si>
  <si>
    <t>２　精算額</t>
    <rPh sb="2" eb="4">
      <t>セイサン</t>
    </rPh>
    <rPh sb="4" eb="5">
      <t>ガク</t>
    </rPh>
    <phoneticPr fontId="5"/>
  </si>
  <si>
    <t>令和　年　月　日</t>
    <phoneticPr fontId="5"/>
  </si>
  <si>
    <t>事業実施結果報告書</t>
    <rPh sb="0" eb="4">
      <t>ジギョウジッシ</t>
    </rPh>
    <rPh sb="4" eb="6">
      <t>ケッカ</t>
    </rPh>
    <rPh sb="6" eb="9">
      <t>ホウコクショ</t>
    </rPh>
    <phoneticPr fontId="5"/>
  </si>
  <si>
    <t>事業内容がわかる資料</t>
    <rPh sb="0" eb="2">
      <t>ジギョウ</t>
    </rPh>
    <rPh sb="8" eb="10">
      <t>シリョウ</t>
    </rPh>
    <phoneticPr fontId="5"/>
  </si>
  <si>
    <t>備品、施工箇所の写真</t>
    <rPh sb="0" eb="2">
      <t>ビヒン</t>
    </rPh>
    <rPh sb="3" eb="5">
      <t>セコウ</t>
    </rPh>
    <rPh sb="5" eb="7">
      <t>カショ</t>
    </rPh>
    <rPh sb="8" eb="10">
      <t>シャシン</t>
    </rPh>
    <phoneticPr fontId="5"/>
  </si>
  <si>
    <t>（５）</t>
    <phoneticPr fontId="5"/>
  </si>
  <si>
    <t>３　事業期間</t>
    <rPh sb="2" eb="4">
      <t>ジギョウ</t>
    </rPh>
    <rPh sb="4" eb="6">
      <t>キカン</t>
    </rPh>
    <phoneticPr fontId="5"/>
  </si>
  <si>
    <t>まで</t>
    <phoneticPr fontId="5"/>
  </si>
  <si>
    <t>←精算額一覧表から自動入力</t>
    <rPh sb="1" eb="4">
      <t>セイサンガク</t>
    </rPh>
    <rPh sb="4" eb="6">
      <t>イチラン</t>
    </rPh>
    <rPh sb="6" eb="7">
      <t>ヒョウ</t>
    </rPh>
    <rPh sb="9" eb="13">
      <t>ジドウニ</t>
    </rPh>
    <phoneticPr fontId="5"/>
  </si>
  <si>
    <t>補助金交付請求書</t>
    <rPh sb="0" eb="3">
      <t>ホジョキン</t>
    </rPh>
    <rPh sb="3" eb="5">
      <t>コウフ</t>
    </rPh>
    <rPh sb="5" eb="8">
      <t>セイキュウショ</t>
    </rPh>
    <phoneticPr fontId="5"/>
  </si>
  <si>
    <t>号により額の確定の通知があった</t>
    <rPh sb="4" eb="5">
      <t>ガク</t>
    </rPh>
    <rPh sb="6" eb="8">
      <t>カクテイ</t>
    </rPh>
    <phoneticPr fontId="5"/>
  </si>
  <si>
    <t>←入力必要　債権者登録申出書と同じ振込先を記入</t>
    <rPh sb="1" eb="3">
      <t>ニュウリョク</t>
    </rPh>
    <rPh sb="3" eb="5">
      <t>ヒツヨウ</t>
    </rPh>
    <rPh sb="6" eb="9">
      <t>サイケンシャ</t>
    </rPh>
    <rPh sb="9" eb="11">
      <t>トウロク</t>
    </rPh>
    <rPh sb="11" eb="14">
      <t>モウシデショ</t>
    </rPh>
    <rPh sb="15" eb="16">
      <t>オナ</t>
    </rPh>
    <rPh sb="17" eb="20">
      <t>フリコミサキ</t>
    </rPh>
    <rPh sb="21" eb="23">
      <t>キニュウ</t>
    </rPh>
    <phoneticPr fontId="5"/>
  </si>
  <si>
    <t>標記事業について、下記のとおり補助金の交付を請求します。</t>
    <rPh sb="2" eb="4">
      <t>ジギョウ</t>
    </rPh>
    <rPh sb="9" eb="11">
      <t>カキ</t>
    </rPh>
    <rPh sb="15" eb="18">
      <t>ホジョキン</t>
    </rPh>
    <rPh sb="19" eb="21">
      <t>コウフ</t>
    </rPh>
    <rPh sb="22" eb="24">
      <t>セイキュウ</t>
    </rPh>
    <phoneticPr fontId="5"/>
  </si>
  <si>
    <t>財産処分承認申請書</t>
    <rPh sb="0" eb="2">
      <t>ザイサン</t>
    </rPh>
    <rPh sb="2" eb="4">
      <t>ショブン</t>
    </rPh>
    <rPh sb="4" eb="6">
      <t>ショウニン</t>
    </rPh>
    <rPh sb="6" eb="9">
      <t>シンセイショ</t>
    </rPh>
    <phoneticPr fontId="5"/>
  </si>
  <si>
    <t>１　処分財産</t>
    <rPh sb="2" eb="4">
      <t>ショブン</t>
    </rPh>
    <rPh sb="4" eb="6">
      <t>ザイサン</t>
    </rPh>
    <phoneticPr fontId="5"/>
  </si>
  <si>
    <t>２　取得金額</t>
    <rPh sb="2" eb="4">
      <t>シュトク</t>
    </rPh>
    <rPh sb="4" eb="6">
      <t>キンガク</t>
    </rPh>
    <phoneticPr fontId="5"/>
  </si>
  <si>
    <t>３　補助相当額</t>
    <rPh sb="2" eb="4">
      <t>ホジョ</t>
    </rPh>
    <rPh sb="4" eb="6">
      <t>ソウトウ</t>
    </rPh>
    <rPh sb="6" eb="7">
      <t>ガク</t>
    </rPh>
    <phoneticPr fontId="5"/>
  </si>
  <si>
    <t>４　評価額</t>
    <rPh sb="2" eb="5">
      <t>ヒョウカガク</t>
    </rPh>
    <phoneticPr fontId="5"/>
  </si>
  <si>
    <t>５　種類</t>
    <rPh sb="2" eb="4">
      <t>シュルイ</t>
    </rPh>
    <phoneticPr fontId="5"/>
  </si>
  <si>
    <t>６　構造または用途</t>
    <rPh sb="2" eb="4">
      <t>コウゾウ</t>
    </rPh>
    <rPh sb="7" eb="9">
      <t>ヨウト</t>
    </rPh>
    <phoneticPr fontId="5"/>
  </si>
  <si>
    <t>７　細目</t>
    <rPh sb="2" eb="4">
      <t>サイモク</t>
    </rPh>
    <phoneticPr fontId="5"/>
  </si>
  <si>
    <t>←補助事業等により取得し、又は効用の増加した財産の処分制限期間(平成二十年七月十一日)(厚生労働省告示第三百八十四号)の別表参照</t>
    <rPh sb="60" eb="62">
      <t>ベッピョウ</t>
    </rPh>
    <rPh sb="62" eb="64">
      <t>サンショウ</t>
    </rPh>
    <phoneticPr fontId="5"/>
  </si>
  <si>
    <t>８　処分制限期間</t>
    <rPh sb="2" eb="4">
      <t>ショブン</t>
    </rPh>
    <rPh sb="4" eb="6">
      <t>セイゲン</t>
    </rPh>
    <rPh sb="6" eb="8">
      <t>キカン</t>
    </rPh>
    <phoneticPr fontId="5"/>
  </si>
  <si>
    <t>９　経過年数</t>
    <rPh sb="2" eb="6">
      <t>ケイカネンスウ</t>
    </rPh>
    <phoneticPr fontId="5"/>
  </si>
  <si>
    <t>10　処分の内容</t>
    <rPh sb="3" eb="5">
      <t>ショブン</t>
    </rPh>
    <rPh sb="6" eb="8">
      <t>ナイヨウ</t>
    </rPh>
    <phoneticPr fontId="5"/>
  </si>
  <si>
    <t>11　処分予定年月日</t>
    <rPh sb="3" eb="5">
      <t>ショブン</t>
    </rPh>
    <rPh sb="5" eb="7">
      <t>ヨテイ</t>
    </rPh>
    <rPh sb="7" eb="10">
      <t>ネンガッピ</t>
    </rPh>
    <phoneticPr fontId="5"/>
  </si>
  <si>
    <t>12　経緯及び処分の理由</t>
    <rPh sb="3" eb="5">
      <t>ケイイ</t>
    </rPh>
    <rPh sb="5" eb="6">
      <t>オヨ</t>
    </rPh>
    <rPh sb="7" eb="9">
      <t>ショブン</t>
    </rPh>
    <rPh sb="10" eb="12">
      <t>リユウ</t>
    </rPh>
    <phoneticPr fontId="5"/>
  </si>
  <si>
    <t>13　添付資料</t>
    <rPh sb="3" eb="7">
      <t>テンプシリョウ</t>
    </rPh>
    <phoneticPr fontId="5"/>
  </si>
  <si>
    <t>処分財産の図面及び写真</t>
    <rPh sb="0" eb="2">
      <t>ショブン</t>
    </rPh>
    <rPh sb="2" eb="4">
      <t>ザイサン</t>
    </rPh>
    <rPh sb="5" eb="7">
      <t>ズメン</t>
    </rPh>
    <rPh sb="7" eb="8">
      <t>オヨ</t>
    </rPh>
    <rPh sb="9" eb="11">
      <t>シャシン</t>
    </rPh>
    <phoneticPr fontId="5"/>
  </si>
  <si>
    <t>保管されてない場合は交付額を確認できる</t>
    <phoneticPr fontId="5"/>
  </si>
  <si>
    <t>交付決定通知書及び確定通知書の写し</t>
    <phoneticPr fontId="5"/>
  </si>
  <si>
    <t>決算書等でも可</t>
    <rPh sb="0" eb="3">
      <t>ケッサンショ</t>
    </rPh>
    <rPh sb="3" eb="4">
      <t>ナド</t>
    </rPh>
    <rPh sb="6" eb="7">
      <t>カ</t>
    </rPh>
    <phoneticPr fontId="5"/>
  </si>
  <si>
    <t>その他参考となる資料</t>
    <rPh sb="2" eb="3">
      <t>タ</t>
    </rPh>
    <rPh sb="3" eb="5">
      <t>サンコウ</t>
    </rPh>
    <rPh sb="8" eb="10">
      <t>シリョウ</t>
    </rPh>
    <phoneticPr fontId="5"/>
  </si>
  <si>
    <t>年度に標記の補助金の交付を受け取得した財産を処分したいので、下記の</t>
    <rPh sb="0" eb="1">
      <t>ネン</t>
    </rPh>
    <rPh sb="1" eb="2">
      <t>ド</t>
    </rPh>
    <rPh sb="3" eb="5">
      <t>ヒョウキ</t>
    </rPh>
    <rPh sb="6" eb="9">
      <t>ホジョキン</t>
    </rPh>
    <rPh sb="10" eb="12">
      <t>コウフ</t>
    </rPh>
    <rPh sb="13" eb="14">
      <t>ウ</t>
    </rPh>
    <rPh sb="30" eb="32">
      <t>カキ</t>
    </rPh>
    <phoneticPr fontId="5"/>
  </si>
  <si>
    <t>とおり報告します。</t>
    <rPh sb="3" eb="5">
      <t>ホウコク</t>
    </rPh>
    <phoneticPr fontId="5"/>
  </si>
  <si>
    <t>←実績報告書から自動入力</t>
    <rPh sb="1" eb="5">
      <t>ジッセキホウコク</t>
    </rPh>
    <rPh sb="5" eb="6">
      <t>ショ</t>
    </rPh>
    <rPh sb="8" eb="12">
      <t>ジドウニ</t>
    </rPh>
    <phoneticPr fontId="5"/>
  </si>
  <si>
    <t>変更承認申請書</t>
    <rPh sb="0" eb="2">
      <t>ヘンコウ</t>
    </rPh>
    <rPh sb="2" eb="4">
      <t>ショウニン</t>
    </rPh>
    <rPh sb="4" eb="7">
      <t>シンセイショ</t>
    </rPh>
    <phoneticPr fontId="5"/>
  </si>
  <si>
    <t>事業中止（廃止）承認申請書</t>
    <rPh sb="0" eb="2">
      <t>ジギョウ</t>
    </rPh>
    <rPh sb="2" eb="4">
      <t>チュウシ</t>
    </rPh>
    <rPh sb="5" eb="7">
      <t>ハイシ</t>
    </rPh>
    <rPh sb="8" eb="10">
      <t>ショウニン</t>
    </rPh>
    <rPh sb="10" eb="13">
      <t>シンセイショ</t>
    </rPh>
    <phoneticPr fontId="5"/>
  </si>
  <si>
    <t>事前着手届</t>
    <rPh sb="0" eb="4">
      <t>ジゼンチ</t>
    </rPh>
    <rPh sb="4" eb="5">
      <t>トドケ</t>
    </rPh>
    <phoneticPr fontId="5"/>
  </si>
  <si>
    <t>（様式第８号）</t>
    <rPh sb="1" eb="3">
      <t>ヨウシキ</t>
    </rPh>
    <rPh sb="3" eb="4">
      <t>ダイ</t>
    </rPh>
    <rPh sb="5" eb="6">
      <t>ゴウ</t>
    </rPh>
    <phoneticPr fontId="5"/>
  </si>
  <si>
    <t>（様式第８－１号）</t>
    <phoneticPr fontId="5"/>
  </si>
  <si>
    <t>（様式第８－２号）</t>
    <phoneticPr fontId="5"/>
  </si>
  <si>
    <t>（様式第１－２号）</t>
    <phoneticPr fontId="5"/>
  </si>
  <si>
    <t>（様式第１－１号）</t>
    <phoneticPr fontId="5"/>
  </si>
  <si>
    <t>（様式第９号）</t>
    <rPh sb="1" eb="3">
      <t>ヨウシキ</t>
    </rPh>
    <rPh sb="3" eb="4">
      <t>ダイ</t>
    </rPh>
    <rPh sb="5" eb="6">
      <t>ゴウ</t>
    </rPh>
    <phoneticPr fontId="5"/>
  </si>
  <si>
    <t>（様式第９－１号）</t>
    <phoneticPr fontId="5"/>
  </si>
  <si>
    <t>（様式第10号）</t>
    <rPh sb="1" eb="3">
      <t>ヨウシキ</t>
    </rPh>
    <rPh sb="3" eb="4">
      <t>ダイ</t>
    </rPh>
    <rPh sb="6" eb="7">
      <t>ゴウ</t>
    </rPh>
    <phoneticPr fontId="5"/>
  </si>
  <si>
    <t>（様式第11号）</t>
    <rPh sb="1" eb="3">
      <t>ヨウシキ</t>
    </rPh>
    <rPh sb="3" eb="4">
      <t>ダイ</t>
    </rPh>
    <rPh sb="6" eb="7">
      <t>ゴウ</t>
    </rPh>
    <phoneticPr fontId="5"/>
  </si>
  <si>
    <t>交付決定等の文書発送時に使いますので、以下の宛先で問題ないかご確認ください。</t>
    <rPh sb="0" eb="4">
      <t>コウフケッテイ</t>
    </rPh>
    <rPh sb="4" eb="5">
      <t>ナド</t>
    </rPh>
    <rPh sb="6" eb="8">
      <t>ブンショ</t>
    </rPh>
    <rPh sb="8" eb="11">
      <t>ハッソウジ</t>
    </rPh>
    <rPh sb="12" eb="13">
      <t>ツカ</t>
    </rPh>
    <rPh sb="19" eb="21">
      <t>イカ</t>
    </rPh>
    <rPh sb="22" eb="24">
      <t>アテサキ</t>
    </rPh>
    <rPh sb="25" eb="27">
      <t>モンダイ</t>
    </rPh>
    <rPh sb="31" eb="33">
      <t>カクニン</t>
    </rPh>
    <phoneticPr fontId="5"/>
  </si>
  <si>
    <t>　１つでも違っている場合は様式８－１の精算見込額を記入</t>
    <rPh sb="5" eb="6">
      <t>チガ</t>
    </rPh>
    <rPh sb="10" eb="12">
      <t>バアイ</t>
    </rPh>
    <rPh sb="13" eb="15">
      <t>ヨウシキ</t>
    </rPh>
    <rPh sb="19" eb="21">
      <t>セイサン</t>
    </rPh>
    <rPh sb="21" eb="23">
      <t>ミコミ</t>
    </rPh>
    <rPh sb="23" eb="24">
      <t>ガク</t>
    </rPh>
    <rPh sb="25" eb="27">
      <t>キニュウ</t>
    </rPh>
    <phoneticPr fontId="5"/>
  </si>
  <si>
    <r>
      <t xml:space="preserve">交付申請額
</t>
    </r>
    <r>
      <rPr>
        <sz val="10"/>
        <rFont val="ＭＳ Ｐゴシック"/>
        <family val="3"/>
        <charset val="128"/>
      </rPr>
      <t>（⑤の千円未満切捨）</t>
    </r>
    <rPh sb="0" eb="2">
      <t>コウフ</t>
    </rPh>
    <rPh sb="2" eb="4">
      <t>シンセイ</t>
    </rPh>
    <rPh sb="9" eb="11">
      <t>センエン</t>
    </rPh>
    <rPh sb="11" eb="13">
      <t>ミマン</t>
    </rPh>
    <rPh sb="13" eb="15">
      <t>キリステ</t>
    </rPh>
    <phoneticPr fontId="5"/>
  </si>
  <si>
    <t>交付決定額（⑦）</t>
    <rPh sb="0" eb="4">
      <t>コウフケッテイ</t>
    </rPh>
    <rPh sb="4" eb="5">
      <t>ガク</t>
    </rPh>
    <phoneticPr fontId="5"/>
  </si>
  <si>
    <r>
      <t xml:space="preserve">精算額
</t>
    </r>
    <r>
      <rPr>
        <sz val="10"/>
        <rFont val="ＭＳ Ｐゴシック"/>
        <family val="3"/>
        <charset val="128"/>
      </rPr>
      <t>(⑥と⑦を比較して
少ない方の額)</t>
    </r>
    <rPh sb="0" eb="2">
      <t>セイサン</t>
    </rPh>
    <rPh sb="2" eb="3">
      <t>ガク</t>
    </rPh>
    <phoneticPr fontId="5"/>
  </si>
  <si>
    <t>適合を確認した省エネ設備納入・工事事業者名</t>
    <rPh sb="0" eb="2">
      <t>テキゴウ</t>
    </rPh>
    <rPh sb="3" eb="5">
      <t>カクニン</t>
    </rPh>
    <phoneticPr fontId="5"/>
  </si>
  <si>
    <t>←申請額一覧表から自動入力</t>
    <rPh sb="1" eb="4">
      <t>シンセイガク</t>
    </rPh>
    <rPh sb="4" eb="6">
      <t>イチラン</t>
    </rPh>
    <rPh sb="6" eb="7">
      <t>ヒョウ</t>
    </rPh>
    <rPh sb="9" eb="13">
      <t>ジドウニュウリョク</t>
    </rPh>
    <phoneticPr fontId="5"/>
  </si>
  <si>
    <t>株式会社○○電気</t>
    <rPh sb="0" eb="4">
      <t>カブシキカイシャ</t>
    </rPh>
    <rPh sb="6" eb="8">
      <t>デンキ</t>
    </rPh>
    <phoneticPr fontId="5"/>
  </si>
  <si>
    <t>←請求書発行日を記入</t>
    <rPh sb="1" eb="3">
      <t>セイキュウ</t>
    </rPh>
    <rPh sb="4" eb="6">
      <t>ハッコウ</t>
    </rPh>
    <rPh sb="6" eb="7">
      <t>ビ</t>
    </rPh>
    <rPh sb="8" eb="10">
      <t>キニュウ</t>
    </rPh>
    <phoneticPr fontId="5"/>
  </si>
  <si>
    <t>←届いた額の確定の通知の右上に書いてある日付、文書番号を記入</t>
    <rPh sb="1" eb="2">
      <t>トド</t>
    </rPh>
    <rPh sb="4" eb="5">
      <t>ガク</t>
    </rPh>
    <rPh sb="6" eb="8">
      <t>カクテイ</t>
    </rPh>
    <rPh sb="9" eb="11">
      <t>ツウチ</t>
    </rPh>
    <rPh sb="12" eb="14">
      <t>ミギウエ</t>
    </rPh>
    <rPh sb="15" eb="16">
      <t>カ</t>
    </rPh>
    <rPh sb="20" eb="22">
      <t>ヒヅケ</t>
    </rPh>
    <rPh sb="23" eb="27">
      <t>ブンショバンゴウ</t>
    </rPh>
    <rPh sb="28" eb="30">
      <t>キニュウ</t>
    </rPh>
    <phoneticPr fontId="5"/>
  </si>
  <si>
    <t>　交付決定通知の日付、文書番号ではないので注意</t>
    <rPh sb="1" eb="5">
      <t>コウフケッテイ</t>
    </rPh>
    <rPh sb="5" eb="7">
      <t>ツウチ</t>
    </rPh>
    <rPh sb="8" eb="10">
      <t>ヒヅケ</t>
    </rPh>
    <rPh sb="11" eb="15">
      <t>ブンシ</t>
    </rPh>
    <rPh sb="21" eb="23">
      <t>チュウイ</t>
    </rPh>
    <phoneticPr fontId="5"/>
  </si>
  <si>
    <t>　交付申請額と交付決定額と異なる場合は要修正</t>
    <rPh sb="1" eb="5">
      <t>コウフシンセイ</t>
    </rPh>
    <rPh sb="5" eb="6">
      <t>ガク</t>
    </rPh>
    <rPh sb="7" eb="11">
      <t>コウフケッテイ</t>
    </rPh>
    <rPh sb="11" eb="12">
      <t>ガク</t>
    </rPh>
    <rPh sb="13" eb="14">
      <t>コト</t>
    </rPh>
    <rPh sb="16" eb="18">
      <t>バアイ</t>
    </rPh>
    <rPh sb="19" eb="22">
      <t>ヨウシュウセイ</t>
    </rPh>
    <phoneticPr fontId="5"/>
  </si>
  <si>
    <t>←入力必要　債権者登録申出書・通帳と名義を一致させてください。</t>
    <rPh sb="1" eb="3">
      <t>ニュウリョク</t>
    </rPh>
    <rPh sb="3" eb="5">
      <t>ヒツヨウ</t>
    </rPh>
    <phoneticPr fontId="5"/>
  </si>
  <si>
    <t>←自動入力</t>
    <rPh sb="1" eb="5">
      <t>ジドウニ</t>
    </rPh>
    <phoneticPr fontId="5"/>
  </si>
  <si>
    <t>税金の滞納がない。</t>
    <rPh sb="0" eb="2">
      <t>ゼイキン</t>
    </rPh>
    <rPh sb="3" eb="5">
      <t>タイノウ</t>
    </rPh>
    <phoneticPr fontId="2"/>
  </si>
  <si>
    <t>交付要綱第９条各号に定める交付条件をすべて遵守する。</t>
    <rPh sb="6" eb="7">
      <t>ジョウ</t>
    </rPh>
    <rPh sb="13" eb="15">
      <t>コウフ</t>
    </rPh>
    <rPh sb="15" eb="17">
      <t>ジョウケン</t>
    </rPh>
    <rPh sb="21" eb="23">
      <t>ジュンシュ</t>
    </rPh>
    <phoneticPr fontId="2"/>
  </si>
  <si>
    <t>（様式第９－２号）</t>
    <phoneticPr fontId="5"/>
  </si>
  <si>
    <t>非常時用照明器具（非常灯・誘導灯）</t>
    <phoneticPr fontId="5"/>
  </si>
  <si>
    <t>提出書類</t>
    <rPh sb="0" eb="4">
      <t>テイシュツショルイ</t>
    </rPh>
    <phoneticPr fontId="5"/>
  </si>
  <si>
    <t>交付申請書</t>
    <rPh sb="0" eb="5">
      <t>コウフシンセイショ</t>
    </rPh>
    <phoneticPr fontId="5"/>
  </si>
  <si>
    <t>（様式第１－２号）</t>
  </si>
  <si>
    <t>（様式第１－３号）</t>
  </si>
  <si>
    <t>書類の提出先</t>
    <rPh sb="0" eb="2">
      <t>ショルイ</t>
    </rPh>
    <rPh sb="3" eb="6">
      <t>テイシュツサキ</t>
    </rPh>
    <phoneticPr fontId="5"/>
  </si>
  <si>
    <t>※原則メールにてご提出ください。</t>
    <phoneticPr fontId="5"/>
  </si>
  <si>
    <t>建物の平面図、設備更新等の内容がわかる概略図等（設置場所に印を付ける）</t>
    <phoneticPr fontId="5"/>
  </si>
  <si>
    <t>事前着手届</t>
    <rPh sb="0" eb="4">
      <t>ジゼンチャ</t>
    </rPh>
    <rPh sb="4" eb="5">
      <t>トド</t>
    </rPh>
    <phoneticPr fontId="5"/>
  </si>
  <si>
    <t>交付決定後、対象経費が20パーセント以上変動した</t>
    <rPh sb="0" eb="4">
      <t>コウフケッテイ</t>
    </rPh>
    <rPh sb="4" eb="5">
      <t>ゴ</t>
    </rPh>
    <rPh sb="6" eb="8">
      <t>タイショウ</t>
    </rPh>
    <rPh sb="8" eb="10">
      <t>ケイヒ</t>
    </rPh>
    <rPh sb="18" eb="20">
      <t>イジョウ</t>
    </rPh>
    <rPh sb="20" eb="22">
      <t>ヘンドウ</t>
    </rPh>
    <phoneticPr fontId="5"/>
  </si>
  <si>
    <t>状況</t>
    <rPh sb="0" eb="2">
      <t>ジョウキョウ</t>
    </rPh>
    <phoneticPr fontId="5"/>
  </si>
  <si>
    <t>交付決定後、20日以内に申請を取り下げる</t>
    <rPh sb="0" eb="4">
      <t>コウフケッテイ</t>
    </rPh>
    <rPh sb="4" eb="5">
      <t>ゴ</t>
    </rPh>
    <rPh sb="8" eb="9">
      <t>ヒ</t>
    </rPh>
    <rPh sb="9" eb="11">
      <t>イナイ</t>
    </rPh>
    <rPh sb="12" eb="14">
      <t>シンセイ</t>
    </rPh>
    <rPh sb="15" eb="16">
      <t>ト</t>
    </rPh>
    <rPh sb="17" eb="18">
      <t>サ</t>
    </rPh>
    <phoneticPr fontId="5"/>
  </si>
  <si>
    <t>事業を中止または廃止する</t>
    <phoneticPr fontId="5"/>
  </si>
  <si>
    <t>事業が交付申請書に記載した期間内に完了しない見込みとなった</t>
    <rPh sb="3" eb="8">
      <t>コウフシンセイショ</t>
    </rPh>
    <rPh sb="9" eb="11">
      <t>キサイ</t>
    </rPh>
    <rPh sb="22" eb="24">
      <t>ミコ</t>
    </rPh>
    <phoneticPr fontId="5"/>
  </si>
  <si>
    <t>事業実施結果報告書（様式第９－２号）</t>
    <rPh sb="0" eb="2">
      <t>ジギョウ</t>
    </rPh>
    <rPh sb="2" eb="4">
      <t>ジッシ</t>
    </rPh>
    <rPh sb="4" eb="6">
      <t>ケッカ</t>
    </rPh>
    <rPh sb="6" eb="9">
      <t>ホウコクショ</t>
    </rPh>
    <rPh sb="8" eb="9">
      <t>ショ</t>
    </rPh>
    <phoneticPr fontId="5"/>
  </si>
  <si>
    <t>https://www.pref.ishikawa.lg.jp/suitou/saiken.html</t>
  </si>
  <si>
    <t>※以下は交付申請時の見積額と実際の契約額が違っている場合に添付</t>
    <rPh sb="0" eb="2">
      <t>イカ</t>
    </rPh>
    <rPh sb="4" eb="6">
      <t>コウフ</t>
    </rPh>
    <rPh sb="6" eb="9">
      <t>シンセイジ</t>
    </rPh>
    <rPh sb="10" eb="12">
      <t>ミツモリ</t>
    </rPh>
    <rPh sb="11" eb="12">
      <t>ガク</t>
    </rPh>
    <rPh sb="14" eb="16">
      <t>ジッサイ</t>
    </rPh>
    <rPh sb="17" eb="19">
      <t>ケイヤク</t>
    </rPh>
    <rPh sb="18" eb="19">
      <t>ガク</t>
    </rPh>
    <rPh sb="20" eb="21">
      <t>チガ</t>
    </rPh>
    <rPh sb="25" eb="27">
      <t>バアイ</t>
    </rPh>
    <rPh sb="28" eb="30">
      <t>テンプ</t>
    </rPh>
    <phoneticPr fontId="5"/>
  </si>
  <si>
    <t>契約書・発注書等の写し</t>
    <rPh sb="0" eb="3">
      <t>ケイヤクショ</t>
    </rPh>
    <rPh sb="4" eb="7">
      <t>ハッチュウショ</t>
    </rPh>
    <rPh sb="7" eb="8">
      <t>ナド</t>
    </rPh>
    <rPh sb="9" eb="10">
      <t>ウツ</t>
    </rPh>
    <phoneticPr fontId="5"/>
  </si>
  <si>
    <t>見積書・見積内訳書の写し</t>
    <rPh sb="10" eb="11">
      <t>ウツ</t>
    </rPh>
    <phoneticPr fontId="5"/>
  </si>
  <si>
    <t>事業実施結果報告書</t>
    <rPh sb="0" eb="2">
      <t>ジギョウ</t>
    </rPh>
    <rPh sb="2" eb="4">
      <t>ジッシ</t>
    </rPh>
    <rPh sb="4" eb="6">
      <t>ケッカ</t>
    </rPh>
    <rPh sb="6" eb="9">
      <t>ホウコクショ</t>
    </rPh>
    <rPh sb="8" eb="9">
      <t>ショ</t>
    </rPh>
    <phoneticPr fontId="5"/>
  </si>
  <si>
    <t>（様式第９－２号）</t>
  </si>
  <si>
    <t>補助金交付請求書</t>
    <rPh sb="0" eb="3">
      <t>ホジョキン</t>
    </rPh>
    <rPh sb="3" eb="5">
      <t>コウフ</t>
    </rPh>
    <rPh sb="5" eb="8">
      <t>セイキュウショ</t>
    </rPh>
    <phoneticPr fontId="5"/>
  </si>
  <si>
    <t>財産処分承認申請書</t>
    <phoneticPr fontId="5"/>
  </si>
  <si>
    <t>交付決定前に事前着手する</t>
    <rPh sb="0" eb="4">
      <t>コウフケッテイ</t>
    </rPh>
    <rPh sb="4" eb="5">
      <t>マエ</t>
    </rPh>
    <phoneticPr fontId="5"/>
  </si>
  <si>
    <t>補助金額の確定通知書が届いた</t>
    <rPh sb="0" eb="4">
      <t>ホジョキンガク</t>
    </rPh>
    <rPh sb="5" eb="7">
      <t>カクテイ</t>
    </rPh>
    <rPh sb="7" eb="10">
      <t>ツウチショ</t>
    </rPh>
    <rPh sb="11" eb="12">
      <t>トド</t>
    </rPh>
    <phoneticPr fontId="5"/>
  </si>
  <si>
    <t>補助を受けて取得した財産を処分、売渡、譲渡、貸付、担保に供する</t>
    <rPh sb="0" eb="2">
      <t>ホジョ</t>
    </rPh>
    <rPh sb="3" eb="4">
      <t>ウ</t>
    </rPh>
    <rPh sb="6" eb="8">
      <t>シュトク</t>
    </rPh>
    <rPh sb="10" eb="12">
      <t>ザイサン</t>
    </rPh>
    <rPh sb="13" eb="15">
      <t>ショブン</t>
    </rPh>
    <rPh sb="16" eb="18">
      <t>ウリワタシ</t>
    </rPh>
    <rPh sb="19" eb="21">
      <t>ジョウト</t>
    </rPh>
    <rPh sb="22" eb="24">
      <t>カシツケ</t>
    </rPh>
    <rPh sb="25" eb="27">
      <t>タンポ</t>
    </rPh>
    <rPh sb="28" eb="29">
      <t>キョウ</t>
    </rPh>
    <phoneticPr fontId="5"/>
  </si>
  <si>
    <t>規格及び省エネルギーに関する基準等を満たしていることがわかる資料</t>
    <rPh sb="0" eb="2">
      <t>キカク</t>
    </rPh>
    <rPh sb="2" eb="3">
      <t>オヨ</t>
    </rPh>
    <rPh sb="18" eb="19">
      <t>ミ</t>
    </rPh>
    <rPh sb="30" eb="32">
      <t>シリョウ</t>
    </rPh>
    <phoneticPr fontId="5"/>
  </si>
  <si>
    <t>業務用ＬＥＤ照明器具</t>
    <phoneticPr fontId="5"/>
  </si>
  <si>
    <t>一般用ＬＥＤ照明器具</t>
    <phoneticPr fontId="5"/>
  </si>
  <si>
    <t>高性能ボイラ</t>
    <rPh sb="0" eb="3">
      <t>コウセイノウ</t>
    </rPh>
    <phoneticPr fontId="4"/>
  </si>
  <si>
    <t>変圧器</t>
    <phoneticPr fontId="5"/>
  </si>
  <si>
    <t>断熱材</t>
    <rPh sb="0" eb="3">
      <t>ダンネツザイ</t>
    </rPh>
    <phoneticPr fontId="5"/>
  </si>
  <si>
    <t>窓</t>
    <rPh sb="0" eb="1">
      <t>マド</t>
    </rPh>
    <phoneticPr fontId="5"/>
  </si>
  <si>
    <t>機器・設備のカタログ等の抜粋（規格及び省エネ基準等を満たしていることがわかる該当ページを抜粋し、下線や印を付ける）</t>
    <rPh sb="12" eb="14">
      <t>バッスイ</t>
    </rPh>
    <rPh sb="15" eb="17">
      <t>キカク</t>
    </rPh>
    <rPh sb="17" eb="18">
      <t>オヨ</t>
    </rPh>
    <phoneticPr fontId="5"/>
  </si>
  <si>
    <t>補助対象外経費の内訳、積算
按分時の積算</t>
    <rPh sb="0" eb="2">
      <t>ホジョ</t>
    </rPh>
    <rPh sb="2" eb="4">
      <t>タイショウ</t>
    </rPh>
    <rPh sb="4" eb="5">
      <t>ガイ</t>
    </rPh>
    <rPh sb="5" eb="7">
      <t>ケイヒ</t>
    </rPh>
    <rPh sb="8" eb="10">
      <t>ウチワケ</t>
    </rPh>
    <rPh sb="11" eb="13">
      <t>セキサン</t>
    </rPh>
    <rPh sb="14" eb="16">
      <t>アンブン</t>
    </rPh>
    <rPh sb="16" eb="17">
      <t>ジ</t>
    </rPh>
    <rPh sb="18" eb="20">
      <t>セキサン</t>
    </rPh>
    <phoneticPr fontId="5"/>
  </si>
  <si>
    <t>所要額調書</t>
    <rPh sb="0" eb="3">
      <t>ショヨウガク</t>
    </rPh>
    <rPh sb="3" eb="5">
      <t>チョウショ</t>
    </rPh>
    <phoneticPr fontId="5"/>
  </si>
  <si>
    <t>精算額調書</t>
    <rPh sb="0" eb="3">
      <t>セイサンガク</t>
    </rPh>
    <rPh sb="3" eb="5">
      <t>チョウショ</t>
    </rPh>
    <phoneticPr fontId="5"/>
  </si>
  <si>
    <t>所要額調書　※交付申請時の見積額と実際の契約額が違っている場合に必要</t>
    <rPh sb="0" eb="3">
      <t>ショヨウガク</t>
    </rPh>
    <rPh sb="3" eb="5">
      <t>チョウショ</t>
    </rPh>
    <rPh sb="7" eb="12">
      <t>コウフシンセイジ</t>
    </rPh>
    <rPh sb="13" eb="15">
      <t>ミツモリ</t>
    </rPh>
    <rPh sb="17" eb="19">
      <t>ジッサイ</t>
    </rPh>
    <rPh sb="32" eb="34">
      <t>ヒツヨウ</t>
    </rPh>
    <phoneticPr fontId="5"/>
  </si>
  <si>
    <t>事業実施計画書　※交付申請時の見積額と実際の契約額が違っている場合に必要</t>
    <rPh sb="0" eb="2">
      <t>ジギョウ</t>
    </rPh>
    <rPh sb="2" eb="4">
      <t>ジッシ</t>
    </rPh>
    <rPh sb="4" eb="6">
      <t>ケイカク</t>
    </rPh>
    <rPh sb="6" eb="7">
      <t>ショ</t>
    </rPh>
    <rPh sb="9" eb="14">
      <t>コウ</t>
    </rPh>
    <rPh sb="19" eb="21">
      <t>ジッサイ</t>
    </rPh>
    <rPh sb="34" eb="36">
      <t>ヒツヨウ</t>
    </rPh>
    <phoneticPr fontId="5"/>
  </si>
  <si>
    <t>精算額調書</t>
    <rPh sb="0" eb="5">
      <t>セイサンガクチ</t>
    </rPh>
    <phoneticPr fontId="5"/>
  </si>
  <si>
    <t>請求額</t>
    <rPh sb="0" eb="3">
      <t>セイキュウガク</t>
    </rPh>
    <phoneticPr fontId="5"/>
  </si>
  <si>
    <t>交付申請文書番号</t>
    <rPh sb="0" eb="4">
      <t>コウフシンセイ</t>
    </rPh>
    <rPh sb="4" eb="8">
      <t>ブンショバンゴウ</t>
    </rPh>
    <phoneticPr fontId="6"/>
  </si>
  <si>
    <t>交付申請日</t>
    <rPh sb="0" eb="4">
      <t>コウフシンセイ</t>
    </rPh>
    <rPh sb="4" eb="5">
      <t>ビ</t>
    </rPh>
    <phoneticPr fontId="6"/>
  </si>
  <si>
    <t>法人</t>
    <rPh sb="0" eb="2">
      <t>ホウジン</t>
    </rPh>
    <phoneticPr fontId="6"/>
  </si>
  <si>
    <t>代表者</t>
    <rPh sb="0" eb="3">
      <t>ダイヒョウシャ</t>
    </rPh>
    <phoneticPr fontId="6"/>
  </si>
  <si>
    <t>着手予定日</t>
    <rPh sb="0" eb="2">
      <t>チャクシュ</t>
    </rPh>
    <rPh sb="2" eb="5">
      <t>ヨテイビ</t>
    </rPh>
    <phoneticPr fontId="6"/>
  </si>
  <si>
    <t>完了予定日</t>
    <rPh sb="0" eb="2">
      <t>カンリョウ</t>
    </rPh>
    <rPh sb="2" eb="5">
      <t>ヨテイビ</t>
    </rPh>
    <phoneticPr fontId="6"/>
  </si>
  <si>
    <t>○第１号</t>
    <rPh sb="1" eb="2">
      <t>ダイ</t>
    </rPh>
    <rPh sb="3" eb="4">
      <t>ゴウ</t>
    </rPh>
    <phoneticPr fontId="5"/>
  </si>
  <si>
    <t>社会福祉法人石川会</t>
    <rPh sb="0" eb="6">
      <t>シャカイ</t>
    </rPh>
    <rPh sb="6" eb="8">
      <t>イシカワ</t>
    </rPh>
    <rPh sb="8" eb="9">
      <t>カイ</t>
    </rPh>
    <phoneticPr fontId="6"/>
  </si>
  <si>
    <t>理事長　石川　太郎</t>
    <rPh sb="0" eb="3">
      <t>リジチョウ</t>
    </rPh>
    <rPh sb="4" eb="6">
      <t>イシカワ</t>
    </rPh>
    <rPh sb="7" eb="9">
      <t>タロウ</t>
    </rPh>
    <phoneticPr fontId="6"/>
  </si>
  <si>
    <t>導入する設備の種別</t>
    <rPh sb="0" eb="2">
      <t>ドウニュウ</t>
    </rPh>
    <rPh sb="4" eb="6">
      <t>セツビ</t>
    </rPh>
    <rPh sb="7" eb="9">
      <t>シュベツ</t>
    </rPh>
    <phoneticPr fontId="6"/>
  </si>
  <si>
    <t>対象外/対象</t>
    <rPh sb="0" eb="3">
      <t>タイショウガイ</t>
    </rPh>
    <rPh sb="4" eb="6">
      <t>タイショウ</t>
    </rPh>
    <phoneticPr fontId="5"/>
  </si>
  <si>
    <t>所要額調書と一致</t>
    <rPh sb="0" eb="3">
      <t>ショヨウガク</t>
    </rPh>
    <rPh sb="3" eb="5">
      <t>チョウショ</t>
    </rPh>
    <rPh sb="6" eb="8">
      <t>イッチ</t>
    </rPh>
    <phoneticPr fontId="5"/>
  </si>
  <si>
    <t>補助対象経費≧申請下限額</t>
    <rPh sb="0" eb="4">
      <t>ホジョタイショウ</t>
    </rPh>
    <rPh sb="4" eb="6">
      <t>ケイヒ</t>
    </rPh>
    <rPh sb="7" eb="9">
      <t>シンセイ</t>
    </rPh>
    <rPh sb="9" eb="12">
      <t>カゲンガク</t>
    </rPh>
    <phoneticPr fontId="5"/>
  </si>
  <si>
    <t>郵便番号</t>
    <rPh sb="0" eb="4">
      <t>ユウビンバ</t>
    </rPh>
    <phoneticPr fontId="6"/>
  </si>
  <si>
    <t>住所</t>
    <rPh sb="0" eb="2">
      <t>ジュウショ</t>
    </rPh>
    <phoneticPr fontId="6"/>
  </si>
  <si>
    <t>封筒宛先1</t>
    <rPh sb="0" eb="2">
      <t>フウトウ</t>
    </rPh>
    <rPh sb="2" eb="4">
      <t>アテサキ</t>
    </rPh>
    <phoneticPr fontId="6"/>
  </si>
  <si>
    <t>封筒宛先2</t>
    <rPh sb="0" eb="2">
      <t>フウトウ</t>
    </rPh>
    <rPh sb="2" eb="4">
      <t>アテサキ</t>
    </rPh>
    <phoneticPr fontId="6"/>
  </si>
  <si>
    <t>○</t>
  </si>
  <si>
    <t>920-8580</t>
  </si>
  <si>
    <t>金沢市鞍月1-1</t>
  </si>
  <si>
    <t>社会福祉法人石川会</t>
  </si>
  <si>
    <t>理事長　石川　太郎　様</t>
  </si>
  <si>
    <t>交付申請文書番号</t>
    <rPh sb="0" eb="4">
      <t>コウフシンセイ</t>
    </rPh>
    <rPh sb="4" eb="8">
      <t>ブンショバンゴウ</t>
    </rPh>
    <phoneticPr fontId="5"/>
  </si>
  <si>
    <t>交付申請日</t>
    <rPh sb="0" eb="4">
      <t>コウフシンセイ</t>
    </rPh>
    <rPh sb="4" eb="5">
      <t>ビ</t>
    </rPh>
    <phoneticPr fontId="5"/>
  </si>
  <si>
    <t>法人</t>
    <rPh sb="0" eb="2">
      <t>ホウジン</t>
    </rPh>
    <phoneticPr fontId="5"/>
  </si>
  <si>
    <t>代表者</t>
    <rPh sb="0" eb="3">
      <t>ダイヒョウシャ</t>
    </rPh>
    <phoneticPr fontId="5"/>
  </si>
  <si>
    <t>着手予定日</t>
    <rPh sb="0" eb="2">
      <t>チャクシュ</t>
    </rPh>
    <rPh sb="2" eb="5">
      <t>ヨテイビ</t>
    </rPh>
    <phoneticPr fontId="5"/>
  </si>
  <si>
    <t>完了予定日</t>
    <rPh sb="0" eb="2">
      <t>カンリョウ</t>
    </rPh>
    <rPh sb="2" eb="5">
      <t>ヨテイビ</t>
    </rPh>
    <phoneticPr fontId="5"/>
  </si>
  <si>
    <t>メール</t>
    <phoneticPr fontId="5"/>
  </si>
  <si>
    <t>事前着手届</t>
    <rPh sb="0" eb="4">
      <t>ジゼンチ</t>
    </rPh>
    <rPh sb="4" eb="5">
      <t>トド</t>
    </rPh>
    <phoneticPr fontId="5"/>
  </si>
  <si>
    <t>総事業費</t>
    <rPh sb="0" eb="4">
      <t>ソウジギョウヒ</t>
    </rPh>
    <phoneticPr fontId="5"/>
  </si>
  <si>
    <t>交付申請額</t>
    <rPh sb="0" eb="4">
      <t>コウフシンセイ</t>
    </rPh>
    <rPh sb="4" eb="5">
      <t>ガク</t>
    </rPh>
    <phoneticPr fontId="5"/>
  </si>
  <si>
    <t>変更申請文書番号</t>
    <rPh sb="0" eb="2">
      <t>ヘンコウ</t>
    </rPh>
    <rPh sb="2" eb="4">
      <t>シンセイ</t>
    </rPh>
    <rPh sb="4" eb="8">
      <t>ブンショバンゴウ</t>
    </rPh>
    <phoneticPr fontId="6"/>
  </si>
  <si>
    <t>変更申請日</t>
    <rPh sb="0" eb="2">
      <t>ヘンコウ</t>
    </rPh>
    <rPh sb="2" eb="4">
      <t>シンセイ</t>
    </rPh>
    <rPh sb="4" eb="5">
      <t>ビ</t>
    </rPh>
    <phoneticPr fontId="6"/>
  </si>
  <si>
    <t>繰越申請文書番号</t>
    <rPh sb="0" eb="2">
      <t>クリコシ</t>
    </rPh>
    <rPh sb="2" eb="4">
      <t>シンセイ</t>
    </rPh>
    <rPh sb="4" eb="8">
      <t>ブンショバンゴウ</t>
    </rPh>
    <phoneticPr fontId="6"/>
  </si>
  <si>
    <t>繰越申請日</t>
    <rPh sb="0" eb="2">
      <t>クリコシ</t>
    </rPh>
    <rPh sb="2" eb="4">
      <t>シンセイ</t>
    </rPh>
    <rPh sb="4" eb="5">
      <t>ビ</t>
    </rPh>
    <phoneticPr fontId="6"/>
  </si>
  <si>
    <t>着手日</t>
    <rPh sb="0" eb="2">
      <t>チャクシュ</t>
    </rPh>
    <rPh sb="2" eb="3">
      <t>ヒ</t>
    </rPh>
    <phoneticPr fontId="6"/>
  </si>
  <si>
    <t>繰越後完了予定日</t>
    <rPh sb="0" eb="2">
      <t>クリコシ</t>
    </rPh>
    <rPh sb="2" eb="3">
      <t>ゴ</t>
    </rPh>
    <rPh sb="3" eb="5">
      <t>カンリョウ</t>
    </rPh>
    <rPh sb="5" eb="8">
      <t>ヨテイビ</t>
    </rPh>
    <phoneticPr fontId="6"/>
  </si>
  <si>
    <t>繰越の理由</t>
    <rPh sb="0" eb="2">
      <t>クリコシ</t>
    </rPh>
    <rPh sb="3" eb="5">
      <t>リユウ</t>
    </rPh>
    <phoneticPr fontId="5"/>
  </si>
  <si>
    <t>状況報告日</t>
    <rPh sb="0" eb="4">
      <t>ジョウキョ</t>
    </rPh>
    <rPh sb="4" eb="5">
      <t>ビ</t>
    </rPh>
    <phoneticPr fontId="6"/>
  </si>
  <si>
    <t>精算見込額</t>
    <rPh sb="0" eb="2">
      <t>セイサン</t>
    </rPh>
    <rPh sb="2" eb="4">
      <t>ミコ</t>
    </rPh>
    <rPh sb="4" eb="5">
      <t>ガク</t>
    </rPh>
    <phoneticPr fontId="6"/>
  </si>
  <si>
    <t>実績報告文書番号</t>
    <rPh sb="0" eb="4">
      <t>ジッセキホウコク</t>
    </rPh>
    <rPh sb="4" eb="8">
      <t>ブンショバンゴウ</t>
    </rPh>
    <phoneticPr fontId="6"/>
  </si>
  <si>
    <t>実績報告日</t>
    <rPh sb="0" eb="4">
      <t>ジッセキホウコク</t>
    </rPh>
    <rPh sb="4" eb="5">
      <t>ビ</t>
    </rPh>
    <phoneticPr fontId="6"/>
  </si>
  <si>
    <t>実績報告額（精算額）</t>
    <rPh sb="0" eb="4">
      <t>ジッセキホウコク</t>
    </rPh>
    <rPh sb="4" eb="5">
      <t>ガク</t>
    </rPh>
    <rPh sb="6" eb="9">
      <t>セイサンガク</t>
    </rPh>
    <phoneticPr fontId="6"/>
  </si>
  <si>
    <t>完了日</t>
    <rPh sb="0" eb="2">
      <t>カンリョウ</t>
    </rPh>
    <phoneticPr fontId="6"/>
  </si>
  <si>
    <t>年間削減額</t>
    <rPh sb="0" eb="2">
      <t>ネンカン</t>
    </rPh>
    <rPh sb="2" eb="4">
      <t>サクゲン</t>
    </rPh>
    <rPh sb="4" eb="5">
      <t>ガク</t>
    </rPh>
    <phoneticPr fontId="5"/>
  </si>
  <si>
    <t>耐用
年数</t>
    <rPh sb="0" eb="2">
      <t>タイヨウ</t>
    </rPh>
    <rPh sb="3" eb="5">
      <t>ネンスウ</t>
    </rPh>
    <phoneticPr fontId="5"/>
  </si>
  <si>
    <t>埋め込み式</t>
    <rPh sb="0" eb="1">
      <t>ウ</t>
    </rPh>
    <rPh sb="2" eb="3">
      <t>コ</t>
    </rPh>
    <rPh sb="4" eb="5">
      <t>シキ</t>
    </rPh>
    <phoneticPr fontId="5"/>
  </si>
  <si>
    <t>後付け、移動可能</t>
    <rPh sb="0" eb="1">
      <t>アト</t>
    </rPh>
    <rPh sb="1" eb="2">
      <t>ヅ</t>
    </rPh>
    <rPh sb="4" eb="6">
      <t>イドウ</t>
    </rPh>
    <rPh sb="6" eb="8">
      <t>カノウ</t>
    </rPh>
    <phoneticPr fontId="5"/>
  </si>
  <si>
    <t>設備入替工事を伴う、単なる電球のみは×</t>
    <rPh sb="0" eb="2">
      <t>セツビ</t>
    </rPh>
    <rPh sb="2" eb="4">
      <t>イレカエ</t>
    </rPh>
    <rPh sb="4" eb="6">
      <t>コウジ</t>
    </rPh>
    <rPh sb="7" eb="8">
      <t>トモナ</t>
    </rPh>
    <rPh sb="10" eb="11">
      <t>タン</t>
    </rPh>
    <rPh sb="13" eb="15">
      <t>デンキュウ</t>
    </rPh>
    <phoneticPr fontId="5"/>
  </si>
  <si>
    <t>パネルのみ？</t>
    <phoneticPr fontId="5"/>
  </si>
  <si>
    <t>補助上限額
(③)</t>
    <rPh sb="0" eb="5">
      <t>ホジョジョウゲンガク</t>
    </rPh>
    <phoneticPr fontId="5"/>
  </si>
  <si>
    <t>令和4年度
交付額
(④)</t>
    <rPh sb="0" eb="2">
      <t>レイワ</t>
    </rPh>
    <rPh sb="3" eb="5">
      <t>ネンド</t>
    </rPh>
    <rPh sb="6" eb="9">
      <t>コウフガク</t>
    </rPh>
    <phoneticPr fontId="5"/>
  </si>
  <si>
    <r>
      <t xml:space="preserve">選定額（⑤）
</t>
    </r>
    <r>
      <rPr>
        <sz val="10"/>
        <rFont val="ＭＳ Ｐゴシック"/>
        <family val="3"/>
        <charset val="128"/>
      </rPr>
      <t>(②と③</t>
    </r>
    <r>
      <rPr>
        <sz val="10"/>
        <color rgb="FFFF0000"/>
        <rFont val="ＭＳ Ｐゴシック"/>
        <family val="3"/>
        <charset val="128"/>
      </rPr>
      <t>-</t>
    </r>
    <r>
      <rPr>
        <sz val="10"/>
        <rFont val="ＭＳ Ｐゴシック"/>
        <family val="3"/>
        <charset val="128"/>
      </rPr>
      <t>④を比較して少ない方の額)</t>
    </r>
    <phoneticPr fontId="5"/>
  </si>
  <si>
    <t>導入削減
効果</t>
    <rPh sb="0" eb="2">
      <t>ドウニュウ</t>
    </rPh>
    <rPh sb="2" eb="4">
      <t>サクゲン</t>
    </rPh>
    <rPh sb="5" eb="7">
      <t>コウカ</t>
    </rPh>
    <phoneticPr fontId="5"/>
  </si>
  <si>
    <t>年間削減額の積算の概要</t>
    <rPh sb="0" eb="5">
      <t>ネンカンサクゲンガク</t>
    </rPh>
    <rPh sb="6" eb="8">
      <t>セキサン</t>
    </rPh>
    <rPh sb="9" eb="11">
      <t>ガイヨウ</t>
    </rPh>
    <phoneticPr fontId="5"/>
  </si>
  <si>
    <t>更新前後の定格電力の比較により消費電力は冷房時30%減・暖房時25%減→空調の年間消費電力量の推定値に削減量とkWh単価を掛けて算出</t>
    <rPh sb="0" eb="2">
      <t>コウシン</t>
    </rPh>
    <rPh sb="2" eb="4">
      <t>ゼンゴ</t>
    </rPh>
    <rPh sb="5" eb="7">
      <t>テイカク</t>
    </rPh>
    <rPh sb="7" eb="9">
      <t>デンリョク</t>
    </rPh>
    <rPh sb="10" eb="12">
      <t>ヒカク</t>
    </rPh>
    <rPh sb="15" eb="17">
      <t>ショウヒ</t>
    </rPh>
    <rPh sb="17" eb="19">
      <t>デンリョク</t>
    </rPh>
    <rPh sb="20" eb="22">
      <t>レイボウ</t>
    </rPh>
    <rPh sb="22" eb="23">
      <t>ジ</t>
    </rPh>
    <rPh sb="26" eb="27">
      <t>ゲン</t>
    </rPh>
    <rPh sb="28" eb="30">
      <t>ダンボウ</t>
    </rPh>
    <rPh sb="30" eb="31">
      <t>ジ</t>
    </rPh>
    <rPh sb="34" eb="35">
      <t>ゲン</t>
    </rPh>
    <rPh sb="36" eb="38">
      <t>クウチョウ</t>
    </rPh>
    <rPh sb="39" eb="41">
      <t>ネンカン</t>
    </rPh>
    <rPh sb="41" eb="43">
      <t>ショウヒ</t>
    </rPh>
    <rPh sb="43" eb="45">
      <t>デンリョク</t>
    </rPh>
    <rPh sb="45" eb="46">
      <t>リョウ</t>
    </rPh>
    <rPh sb="47" eb="50">
      <t>スイテイチ</t>
    </rPh>
    <rPh sb="51" eb="54">
      <t>サクゲンリョウ</t>
    </rPh>
    <rPh sb="58" eb="60">
      <t>タンカ</t>
    </rPh>
    <rPh sb="61" eb="62">
      <t>カ</t>
    </rPh>
    <rPh sb="64" eb="66">
      <t>サンシュツ</t>
    </rPh>
    <phoneticPr fontId="5"/>
  </si>
  <si>
    <r>
      <t xml:space="preserve">年間削減額
</t>
    </r>
    <r>
      <rPr>
        <b/>
        <sz val="12"/>
        <rFont val="ＭＳ Ｐゴシック"/>
        <family val="3"/>
        <charset val="128"/>
      </rPr>
      <t>（千円）</t>
    </r>
    <rPh sb="0" eb="2">
      <t>ネンカン</t>
    </rPh>
    <rPh sb="2" eb="4">
      <t>サクゲン</t>
    </rPh>
    <rPh sb="4" eb="5">
      <t>ガク</t>
    </rPh>
    <rPh sb="7" eb="9">
      <t>センエン</t>
    </rPh>
    <phoneticPr fontId="5"/>
  </si>
  <si>
    <t>省エネ効果
（年間想定削減電気量・燃料費×単価、
太陽光の場合は年間想定発電量×単価）
※概算額で構わないので、できる限り記載すること</t>
    <rPh sb="0" eb="1">
      <t>ショウ</t>
    </rPh>
    <rPh sb="3" eb="5">
      <t>コウカ</t>
    </rPh>
    <rPh sb="7" eb="9">
      <t>ネンカン</t>
    </rPh>
    <rPh sb="11" eb="13">
      <t>サクゲン</t>
    </rPh>
    <rPh sb="13" eb="16">
      <t>デンキリョウ</t>
    </rPh>
    <rPh sb="17" eb="20">
      <t>ネンリョウヒ</t>
    </rPh>
    <rPh sb="21" eb="23">
      <t>タンカ</t>
    </rPh>
    <rPh sb="25" eb="28">
      <t>タイヨウコウ</t>
    </rPh>
    <rPh sb="29" eb="31">
      <t>バアイ</t>
    </rPh>
    <rPh sb="32" eb="34">
      <t>ネンカン</t>
    </rPh>
    <rPh sb="36" eb="39">
      <t>ハツデンリョウ</t>
    </rPh>
    <rPh sb="40" eb="42">
      <t>タンカ</t>
    </rPh>
    <rPh sb="45" eb="48">
      <t>ガイサンガク</t>
    </rPh>
    <rPh sb="49" eb="50">
      <t>カマ</t>
    </rPh>
    <rPh sb="59" eb="60">
      <t>カギ</t>
    </rPh>
    <rPh sb="61" eb="63">
      <t>キサイ</t>
    </rPh>
    <phoneticPr fontId="5"/>
  </si>
  <si>
    <t>総事業費</t>
    <phoneticPr fontId="5"/>
  </si>
  <si>
    <t>所要額調書（修正後）</t>
    <rPh sb="0" eb="5">
      <t>ショヨウガクチョウショ</t>
    </rPh>
    <rPh sb="6" eb="9">
      <t>シュウセイゴ</t>
    </rPh>
    <phoneticPr fontId="5"/>
  </si>
  <si>
    <t>事業実施計画書（修正後）</t>
    <rPh sb="0" eb="4">
      <t>ジギョウジッシ</t>
    </rPh>
    <rPh sb="4" eb="7">
      <t>ケイカクショ</t>
    </rPh>
    <rPh sb="8" eb="11">
      <t>シュウセイゴ</t>
    </rPh>
    <phoneticPr fontId="5"/>
  </si>
  <si>
    <t>←交付申請書から自動入力　異なる場合は修正</t>
    <rPh sb="1" eb="6">
      <t>コウフシンセイショ</t>
    </rPh>
    <rPh sb="8" eb="12">
      <t>ジドウニ</t>
    </rPh>
    <rPh sb="13" eb="14">
      <t>コト</t>
    </rPh>
    <rPh sb="16" eb="18">
      <t>バアイ</t>
    </rPh>
    <rPh sb="19" eb="21">
      <t>シュウセイ</t>
    </rPh>
    <phoneticPr fontId="5"/>
  </si>
  <si>
    <r>
      <t xml:space="preserve">選定額’（⑥）
</t>
    </r>
    <r>
      <rPr>
        <sz val="10"/>
        <rFont val="ＭＳ Ｐゴシック"/>
        <family val="3"/>
        <charset val="128"/>
      </rPr>
      <t>（⑤の千円未満切捨）</t>
    </r>
    <rPh sb="0" eb="2">
      <t>センテイ</t>
    </rPh>
    <rPh sb="2" eb="3">
      <t>ガク</t>
    </rPh>
    <rPh sb="11" eb="12">
      <t>セン</t>
    </rPh>
    <rPh sb="12" eb="13">
      <t>エン</t>
    </rPh>
    <rPh sb="13" eb="15">
      <t>ミマン</t>
    </rPh>
    <rPh sb="15" eb="16">
      <t>キ</t>
    </rPh>
    <rPh sb="16" eb="17">
      <t>シャ</t>
    </rPh>
    <phoneticPr fontId="5"/>
  </si>
  <si>
    <t>石川県財務</t>
    <rPh sb="0" eb="3">
      <t>イシカワケン</t>
    </rPh>
    <rPh sb="3" eb="5">
      <t>ザイム</t>
    </rPh>
    <phoneticPr fontId="37"/>
  </si>
  <si>
    <t>債 権 者 登 録 申 出 書</t>
    <rPh sb="0" eb="1">
      <t>サイ</t>
    </rPh>
    <rPh sb="2" eb="3">
      <t>ケン</t>
    </rPh>
    <rPh sb="4" eb="5">
      <t>シャ</t>
    </rPh>
    <rPh sb="6" eb="7">
      <t>ノボル</t>
    </rPh>
    <rPh sb="8" eb="9">
      <t>ロク</t>
    </rPh>
    <rPh sb="10" eb="11">
      <t>サル</t>
    </rPh>
    <rPh sb="12" eb="13">
      <t>デ</t>
    </rPh>
    <rPh sb="14" eb="15">
      <t>ショ</t>
    </rPh>
    <phoneticPr fontId="37"/>
  </si>
  <si>
    <t xml:space="preserve"> 石川県知事　様</t>
    <rPh sb="1" eb="4">
      <t>イシカワケン</t>
    </rPh>
    <rPh sb="4" eb="6">
      <t>チジ</t>
    </rPh>
    <rPh sb="7" eb="8">
      <t>サマ</t>
    </rPh>
    <phoneticPr fontId="37"/>
  </si>
  <si>
    <t>下記の方法により支払い願いたく申し出ます。</t>
    <rPh sb="0" eb="2">
      <t>カキ</t>
    </rPh>
    <rPh sb="3" eb="5">
      <t>ホウホウ</t>
    </rPh>
    <rPh sb="8" eb="10">
      <t>シハライ</t>
    </rPh>
    <rPh sb="11" eb="12">
      <t>ネガ</t>
    </rPh>
    <rPh sb="15" eb="16">
      <t>モウ</t>
    </rPh>
    <rPh sb="17" eb="18">
      <t>デ</t>
    </rPh>
    <phoneticPr fontId="37"/>
  </si>
  <si>
    <t>なお、申出内容に変更が生じた場合は、所定の方法で直ちに申し出ます。</t>
    <rPh sb="3" eb="5">
      <t>モウシデ</t>
    </rPh>
    <rPh sb="5" eb="7">
      <t>ナイヨウ</t>
    </rPh>
    <rPh sb="8" eb="10">
      <t>ヘンコウ</t>
    </rPh>
    <rPh sb="11" eb="12">
      <t>ショウ</t>
    </rPh>
    <rPh sb="14" eb="16">
      <t>バアイ</t>
    </rPh>
    <rPh sb="18" eb="20">
      <t>ショテイ</t>
    </rPh>
    <rPh sb="21" eb="23">
      <t>ホウホウ</t>
    </rPh>
    <phoneticPr fontId="37"/>
  </si>
  <si>
    <r>
      <t>区　分</t>
    </r>
    <r>
      <rPr>
        <sz val="7"/>
        <color theme="1"/>
        <rFont val="ＭＳ Ｐゴシック"/>
        <family val="3"/>
        <charset val="128"/>
        <scheme val="minor"/>
      </rPr>
      <t>（該当番号を○で囲んでください。）</t>
    </r>
    <rPh sb="0" eb="1">
      <t>ク</t>
    </rPh>
    <rPh sb="2" eb="3">
      <t>ブン</t>
    </rPh>
    <rPh sb="4" eb="6">
      <t>ガイトウ</t>
    </rPh>
    <rPh sb="6" eb="8">
      <t>バンゴウ</t>
    </rPh>
    <rPh sb="11" eb="12">
      <t>カコ</t>
    </rPh>
    <phoneticPr fontId="37"/>
  </si>
  <si>
    <r>
      <t>変更･取消理由</t>
    </r>
    <r>
      <rPr>
        <sz val="7"/>
        <color theme="1"/>
        <rFont val="ＭＳ Ｐゴシック"/>
        <family val="3"/>
        <charset val="128"/>
        <scheme val="minor"/>
      </rPr>
      <t>（該当番号を○で囲んでください。）</t>
    </r>
    <rPh sb="0" eb="2">
      <t>ヘンコウ</t>
    </rPh>
    <rPh sb="3" eb="5">
      <t>トリケシ</t>
    </rPh>
    <rPh sb="5" eb="7">
      <t>リユウ</t>
    </rPh>
    <rPh sb="8" eb="10">
      <t>ガイトウ</t>
    </rPh>
    <rPh sb="10" eb="12">
      <t>バンゴウ</t>
    </rPh>
    <rPh sb="15" eb="16">
      <t>カコ</t>
    </rPh>
    <phoneticPr fontId="37"/>
  </si>
  <si>
    <t>債権者コード</t>
    <rPh sb="0" eb="3">
      <t>サイケンシャ</t>
    </rPh>
    <phoneticPr fontId="37"/>
  </si>
  <si>
    <t>新規</t>
    <rPh sb="0" eb="2">
      <t>シンキ</t>
    </rPh>
    <phoneticPr fontId="37"/>
  </si>
  <si>
    <t>変更</t>
    <rPh sb="0" eb="2">
      <t>ヘンコウ</t>
    </rPh>
    <phoneticPr fontId="37"/>
  </si>
  <si>
    <t>取消</t>
    <rPh sb="0" eb="2">
      <t>トリケシ</t>
    </rPh>
    <phoneticPr fontId="37"/>
  </si>
  <si>
    <t>債　権　者</t>
    <rPh sb="0" eb="1">
      <t>サイ</t>
    </rPh>
    <rPh sb="2" eb="3">
      <t>ケン</t>
    </rPh>
    <rPh sb="4" eb="5">
      <t>シャ</t>
    </rPh>
    <phoneticPr fontId="37"/>
  </si>
  <si>
    <t>〒</t>
    <phoneticPr fontId="37"/>
  </si>
  <si>
    <t>電話番号</t>
    <rPh sb="0" eb="2">
      <t>デンワ</t>
    </rPh>
    <rPh sb="2" eb="4">
      <t>バンゴウ</t>
    </rPh>
    <phoneticPr fontId="37"/>
  </si>
  <si>
    <t>フリガナ</t>
    <phoneticPr fontId="37"/>
  </si>
  <si>
    <t>住　　所</t>
    <rPh sb="0" eb="1">
      <t>ジュウ</t>
    </rPh>
    <rPh sb="3" eb="4">
      <t>ショ</t>
    </rPh>
    <phoneticPr fontId="37"/>
  </si>
  <si>
    <t>住所コード</t>
    <rPh sb="0" eb="2">
      <t>ジュウショ</t>
    </rPh>
    <phoneticPr fontId="37"/>
  </si>
  <si>
    <t>氏名または
法人名称</t>
    <rPh sb="0" eb="1">
      <t>シ</t>
    </rPh>
    <rPh sb="1" eb="2">
      <t>メイ</t>
    </rPh>
    <rPh sb="6" eb="8">
      <t>ホウジン</t>
    </rPh>
    <rPh sb="8" eb="10">
      <t>メイショウ</t>
    </rPh>
    <phoneticPr fontId="37"/>
  </si>
  <si>
    <t>代表者職・
氏　名</t>
    <rPh sb="0" eb="3">
      <t>ダイヒョウシャ</t>
    </rPh>
    <rPh sb="3" eb="4">
      <t>ショク</t>
    </rPh>
    <rPh sb="6" eb="7">
      <t>シ</t>
    </rPh>
    <rPh sb="8" eb="9">
      <t>メイ</t>
    </rPh>
    <phoneticPr fontId="37"/>
  </si>
  <si>
    <t>担当者氏名</t>
    <rPh sb="0" eb="3">
      <t>タントウシャ</t>
    </rPh>
    <rPh sb="3" eb="5">
      <t>シメイ</t>
    </rPh>
    <phoneticPr fontId="37"/>
  </si>
  <si>
    <t>（連絡先（TEL）　　　　　　　　　　　　　　　　　　　　　　　　　　）</t>
    <rPh sb="1" eb="4">
      <t>レンラクサキ</t>
    </rPh>
    <phoneticPr fontId="37"/>
  </si>
  <si>
    <r>
      <t>支　払　方　法</t>
    </r>
    <r>
      <rPr>
        <sz val="9"/>
        <color theme="1"/>
        <rFont val="ＭＳ Ｐゴシック"/>
        <family val="3"/>
        <charset val="128"/>
        <scheme val="minor"/>
      </rPr>
      <t>（</t>
    </r>
    <r>
      <rPr>
        <sz val="7"/>
        <color theme="1"/>
        <rFont val="ＭＳ Ｐゴシック"/>
        <family val="3"/>
        <charset val="128"/>
        <scheme val="minor"/>
      </rPr>
      <t>該当番号を○で囲んでください。）</t>
    </r>
    <rPh sb="0" eb="1">
      <t>シ</t>
    </rPh>
    <rPh sb="2" eb="3">
      <t>バライ</t>
    </rPh>
    <rPh sb="4" eb="5">
      <t>カタ</t>
    </rPh>
    <rPh sb="6" eb="7">
      <t>ホウ</t>
    </rPh>
    <rPh sb="8" eb="10">
      <t>ガイトウ</t>
    </rPh>
    <rPh sb="10" eb="12">
      <t>バンゴウ</t>
    </rPh>
    <rPh sb="15" eb="16">
      <t>カコ</t>
    </rPh>
    <phoneticPr fontId="37"/>
  </si>
  <si>
    <t>口座振替払</t>
    <rPh sb="0" eb="2">
      <t>コウザ</t>
    </rPh>
    <rPh sb="2" eb="4">
      <t>フリカエ</t>
    </rPh>
    <rPh sb="4" eb="5">
      <t>ハラ</t>
    </rPh>
    <phoneticPr fontId="37"/>
  </si>
  <si>
    <t>その他（　　　　　　　　　　　　　  　）</t>
    <rPh sb="1" eb="2">
      <t>タ</t>
    </rPh>
    <phoneticPr fontId="37"/>
  </si>
  <si>
    <t>←納付書払、現金払、隔地払（送金通知書）から選択</t>
    <rPh sb="1" eb="4">
      <t>ノウフショ</t>
    </rPh>
    <rPh sb="4" eb="5">
      <t>ハラ</t>
    </rPh>
    <rPh sb="6" eb="8">
      <t>ゲンキン</t>
    </rPh>
    <rPh sb="8" eb="9">
      <t>ハラ</t>
    </rPh>
    <rPh sb="10" eb="12">
      <t>カクチ</t>
    </rPh>
    <rPh sb="12" eb="13">
      <t>ハラ</t>
    </rPh>
    <rPh sb="14" eb="16">
      <t>ソウキン</t>
    </rPh>
    <rPh sb="16" eb="19">
      <t>ツウチショ</t>
    </rPh>
    <rPh sb="22" eb="24">
      <t>センタク</t>
    </rPh>
    <phoneticPr fontId="37"/>
  </si>
  <si>
    <r>
      <t>通常払</t>
    </r>
    <r>
      <rPr>
        <sz val="8"/>
        <color theme="1"/>
        <rFont val="ＭＳ Ｐゴシック"/>
        <family val="3"/>
        <charset val="128"/>
        <scheme val="minor"/>
      </rPr>
      <t>の振込口座</t>
    </r>
    <rPh sb="0" eb="1">
      <t>ツウ</t>
    </rPh>
    <rPh sb="1" eb="2">
      <t>ツネ</t>
    </rPh>
    <rPh sb="2" eb="3">
      <t>ハラ</t>
    </rPh>
    <rPh sb="4" eb="6">
      <t>フリコミ</t>
    </rPh>
    <rPh sb="6" eb="8">
      <t>コウザ</t>
    </rPh>
    <phoneticPr fontId="37"/>
  </si>
  <si>
    <t>金融機関コード</t>
    <rPh sb="0" eb="2">
      <t>キンユウ</t>
    </rPh>
    <rPh sb="2" eb="4">
      <t>キカン</t>
    </rPh>
    <phoneticPr fontId="37"/>
  </si>
  <si>
    <t>金融機関名</t>
    <rPh sb="0" eb="2">
      <t>キンユウ</t>
    </rPh>
    <rPh sb="2" eb="4">
      <t>キカン</t>
    </rPh>
    <rPh sb="4" eb="5">
      <t>メイ</t>
    </rPh>
    <phoneticPr fontId="37"/>
  </si>
  <si>
    <t>店 舗 名</t>
    <rPh sb="0" eb="1">
      <t>ミセ</t>
    </rPh>
    <rPh sb="2" eb="3">
      <t>ホ</t>
    </rPh>
    <rPh sb="4" eb="5">
      <t>メイ</t>
    </rPh>
    <phoneticPr fontId="37"/>
  </si>
  <si>
    <r>
      <t>預 金 種 別</t>
    </r>
    <r>
      <rPr>
        <sz val="7"/>
        <color theme="1"/>
        <rFont val="ＭＳ Ｐゴシック"/>
        <family val="3"/>
        <charset val="128"/>
        <scheme val="minor"/>
      </rPr>
      <t>（該当番号を○で囲んでください。）</t>
    </r>
    <rPh sb="0" eb="1">
      <t>アズカリ</t>
    </rPh>
    <rPh sb="2" eb="3">
      <t>キン</t>
    </rPh>
    <rPh sb="4" eb="5">
      <t>タネ</t>
    </rPh>
    <rPh sb="6" eb="7">
      <t>ベツ</t>
    </rPh>
    <rPh sb="8" eb="10">
      <t>ガイトウ</t>
    </rPh>
    <rPh sb="10" eb="12">
      <t>バンゴウ</t>
    </rPh>
    <rPh sb="15" eb="16">
      <t>カコ</t>
    </rPh>
    <phoneticPr fontId="37"/>
  </si>
  <si>
    <t>銀行</t>
  </si>
  <si>
    <t>支店</t>
  </si>
  <si>
    <t>①</t>
  </si>
  <si>
    <t>普通預金</t>
    <rPh sb="0" eb="2">
      <t>フツウ</t>
    </rPh>
    <rPh sb="2" eb="4">
      <t>ヨキン</t>
    </rPh>
    <phoneticPr fontId="37"/>
  </si>
  <si>
    <t>当座預金</t>
    <rPh sb="0" eb="1">
      <t>トウザヨキン</t>
    </rPh>
    <phoneticPr fontId="37"/>
  </si>
  <si>
    <t>貯蓄預金</t>
    <rPh sb="0" eb="2">
      <t>チョチク</t>
    </rPh>
    <rPh sb="2" eb="4">
      <t>ヨキン</t>
    </rPh>
    <phoneticPr fontId="37"/>
  </si>
  <si>
    <t>その他</t>
    <rPh sb="0" eb="1">
      <t>タ</t>
    </rPh>
    <phoneticPr fontId="37"/>
  </si>
  <si>
    <t>口 座 番 号</t>
    <rPh sb="0" eb="1">
      <t>クチ</t>
    </rPh>
    <rPh sb="2" eb="3">
      <t>ザ</t>
    </rPh>
    <rPh sb="4" eb="5">
      <t>バン</t>
    </rPh>
    <rPh sb="6" eb="7">
      <t>ゴウ</t>
    </rPh>
    <phoneticPr fontId="37"/>
  </si>
  <si>
    <r>
      <t>口座名義人</t>
    </r>
    <r>
      <rPr>
        <b/>
        <sz val="9"/>
        <color theme="1"/>
        <rFont val="ＭＳ Ｐゴシック"/>
        <family val="3"/>
        <charset val="128"/>
        <scheme val="minor"/>
      </rPr>
      <t>（カナ）</t>
    </r>
    <rPh sb="0" eb="2">
      <t>コウザ</t>
    </rPh>
    <rPh sb="2" eb="4">
      <t>メイギ</t>
    </rPh>
    <rPh sb="4" eb="5">
      <t>ニン</t>
    </rPh>
    <phoneticPr fontId="37"/>
  </si>
  <si>
    <t>通帳のカナ名義を記入してください。不明の場合は、金融機関に確認してください。</t>
    <rPh sb="0" eb="2">
      <t>ツウチョウ</t>
    </rPh>
    <rPh sb="5" eb="7">
      <t>メイギ</t>
    </rPh>
    <rPh sb="8" eb="10">
      <t>キニュウ</t>
    </rPh>
    <rPh sb="17" eb="19">
      <t>フメイ</t>
    </rPh>
    <rPh sb="20" eb="22">
      <t>バアイ</t>
    </rPh>
    <rPh sb="24" eb="26">
      <t>キンユウ</t>
    </rPh>
    <rPh sb="26" eb="28">
      <t>キカン</t>
    </rPh>
    <rPh sb="29" eb="31">
      <t>カクニン</t>
    </rPh>
    <phoneticPr fontId="37"/>
  </si>
  <si>
    <r>
      <t>前金払</t>
    </r>
    <r>
      <rPr>
        <sz val="8"/>
        <color theme="1"/>
        <rFont val="ＭＳ Ｐゴシック"/>
        <family val="3"/>
        <charset val="128"/>
        <scheme val="minor"/>
      </rPr>
      <t>の振込口座</t>
    </r>
    <rPh sb="0" eb="2">
      <t>マエキン</t>
    </rPh>
    <rPh sb="2" eb="3">
      <t>ハラ</t>
    </rPh>
    <rPh sb="4" eb="6">
      <t>フリコミ</t>
    </rPh>
    <rPh sb="6" eb="8">
      <t>コウザ</t>
    </rPh>
    <phoneticPr fontId="37"/>
  </si>
  <si>
    <t>保証事業会社の保証の基づく、公共工事の前金払を受領する別口口座情報を記入してください。（該当する場合のみ）</t>
    <rPh sb="0" eb="2">
      <t>ホショウ</t>
    </rPh>
    <rPh sb="2" eb="4">
      <t>ジギョウ</t>
    </rPh>
    <rPh sb="4" eb="6">
      <t>カイシャ</t>
    </rPh>
    <rPh sb="7" eb="9">
      <t>ホショウ</t>
    </rPh>
    <rPh sb="10" eb="11">
      <t>モト</t>
    </rPh>
    <rPh sb="14" eb="16">
      <t>コウキョウ</t>
    </rPh>
    <rPh sb="16" eb="18">
      <t>コウジ</t>
    </rPh>
    <rPh sb="19" eb="21">
      <t>マエキン</t>
    </rPh>
    <rPh sb="21" eb="22">
      <t>ハラ</t>
    </rPh>
    <rPh sb="23" eb="25">
      <t>ジュリョウ</t>
    </rPh>
    <rPh sb="27" eb="28">
      <t>ベツ</t>
    </rPh>
    <rPh sb="28" eb="29">
      <t>クチ</t>
    </rPh>
    <rPh sb="29" eb="31">
      <t>コウザ</t>
    </rPh>
    <rPh sb="31" eb="33">
      <t>ジョウホウ</t>
    </rPh>
    <rPh sb="34" eb="36">
      <t>キニュウ</t>
    </rPh>
    <rPh sb="44" eb="46">
      <t>ガイトウ</t>
    </rPh>
    <rPh sb="48" eb="50">
      <t>バアイ</t>
    </rPh>
    <phoneticPr fontId="37"/>
  </si>
  <si>
    <t>預 金 種 別</t>
    <rPh sb="0" eb="1">
      <t>アズカリ</t>
    </rPh>
    <rPh sb="2" eb="3">
      <t>キン</t>
    </rPh>
    <rPh sb="4" eb="5">
      <t>タネ</t>
    </rPh>
    <rPh sb="6" eb="7">
      <t>ベツ</t>
    </rPh>
    <phoneticPr fontId="37"/>
  </si>
  <si>
    <t>銀行
金庫
組合</t>
    <rPh sb="0" eb="2">
      <t>ギンコウ</t>
    </rPh>
    <rPh sb="3" eb="5">
      <t>キンコ</t>
    </rPh>
    <rPh sb="6" eb="8">
      <t>クミアイ</t>
    </rPh>
    <phoneticPr fontId="37"/>
  </si>
  <si>
    <r>
      <t>支</t>
    </r>
    <r>
      <rPr>
        <sz val="8"/>
        <color theme="1"/>
        <rFont val="ＭＳ Ｐゴシック"/>
        <family val="2"/>
        <charset val="128"/>
        <scheme val="minor"/>
      </rPr>
      <t>　店
支　所
出張所</t>
    </r>
    <rPh sb="0" eb="1">
      <t>シ</t>
    </rPh>
    <rPh sb="2" eb="3">
      <t>ミセ</t>
    </rPh>
    <rPh sb="4" eb="5">
      <t>シ</t>
    </rPh>
    <rPh sb="6" eb="7">
      <t>ショ</t>
    </rPh>
    <rPh sb="8" eb="10">
      <t>シュッチョウ</t>
    </rPh>
    <rPh sb="10" eb="11">
      <t>ショ</t>
    </rPh>
    <phoneticPr fontId="37"/>
  </si>
  <si>
    <t>［お知らせ］振込時には通帳に「ｲｼｶﾜｹﾝ+支払所属名」と印字されます。振込についてご不明な点がございましたら、お手数ですが、直接、支払所属へお問い合わせください。
詳しくは石川県ホームページ（http://www.pref.ishikawa.lg.jp/suitou/furikomi.html）をご覧ください。</t>
    <rPh sb="2" eb="3">
      <t>シ</t>
    </rPh>
    <rPh sb="6" eb="8">
      <t>フリコミ</t>
    </rPh>
    <rPh sb="8" eb="9">
      <t>ジ</t>
    </rPh>
    <rPh sb="11" eb="13">
      <t>ツウチョウ</t>
    </rPh>
    <rPh sb="22" eb="24">
      <t>シハライ</t>
    </rPh>
    <rPh sb="24" eb="26">
      <t>ショゾク</t>
    </rPh>
    <rPh sb="26" eb="27">
      <t>メイ</t>
    </rPh>
    <rPh sb="29" eb="31">
      <t>インジ</t>
    </rPh>
    <rPh sb="36" eb="38">
      <t>フリコミ</t>
    </rPh>
    <rPh sb="43" eb="45">
      <t>フメイ</t>
    </rPh>
    <rPh sb="46" eb="47">
      <t>テン</t>
    </rPh>
    <rPh sb="57" eb="59">
      <t>テスウ</t>
    </rPh>
    <rPh sb="63" eb="65">
      <t>チョクセツ</t>
    </rPh>
    <rPh sb="66" eb="68">
      <t>シハライ</t>
    </rPh>
    <rPh sb="68" eb="70">
      <t>ショゾク</t>
    </rPh>
    <rPh sb="72" eb="73">
      <t>ト</t>
    </rPh>
    <rPh sb="74" eb="75">
      <t>ア</t>
    </rPh>
    <rPh sb="83" eb="84">
      <t>クワ</t>
    </rPh>
    <rPh sb="87" eb="90">
      <t>イシカワケン</t>
    </rPh>
    <rPh sb="151" eb="152">
      <t>ラン</t>
    </rPh>
    <phoneticPr fontId="37"/>
  </si>
  <si>
    <t>受付所属名</t>
    <rPh sb="0" eb="2">
      <t>ウケツケ</t>
    </rPh>
    <rPh sb="2" eb="5">
      <t>ショゾクメイ</t>
    </rPh>
    <phoneticPr fontId="37"/>
  </si>
  <si>
    <t>健康福祉部長寿社会課</t>
    <rPh sb="0" eb="5">
      <t>ケンコウフクシブ</t>
    </rPh>
    <rPh sb="5" eb="10">
      <t>チョウジュシャカイカ</t>
    </rPh>
    <phoneticPr fontId="5"/>
  </si>
  <si>
    <t>受付担当者名（TEL）</t>
    <rPh sb="0" eb="2">
      <t>ウケツケ</t>
    </rPh>
    <rPh sb="2" eb="5">
      <t>タントウシャ</t>
    </rPh>
    <rPh sb="5" eb="6">
      <t>メイ</t>
    </rPh>
    <phoneticPr fontId="37"/>
  </si>
  <si>
    <t>　　　　076-225-1416</t>
    <phoneticPr fontId="5"/>
  </si>
  <si>
    <t>以下は触らないでください。</t>
    <rPh sb="0" eb="2">
      <t>イカ</t>
    </rPh>
    <rPh sb="3" eb="4">
      <t>サワ</t>
    </rPh>
    <phoneticPr fontId="37"/>
  </si>
  <si>
    <t>日付</t>
    <rPh sb="0" eb="2">
      <t>ヒヅケ</t>
    </rPh>
    <phoneticPr fontId="37"/>
  </si>
  <si>
    <t>コード</t>
    <phoneticPr fontId="37"/>
  </si>
  <si>
    <t>カナ</t>
    <phoneticPr fontId="37"/>
  </si>
  <si>
    <t>漢字</t>
    <rPh sb="0" eb="2">
      <t>カンジ</t>
    </rPh>
    <phoneticPr fontId="37"/>
  </si>
  <si>
    <t>郵便番号</t>
    <rPh sb="0" eb="4">
      <t>ユウビンハ</t>
    </rPh>
    <phoneticPr fontId="37"/>
  </si>
  <si>
    <t>住所</t>
    <rPh sb="0" eb="2">
      <t>ジュウショ</t>
    </rPh>
    <phoneticPr fontId="37"/>
  </si>
  <si>
    <t>県</t>
    <rPh sb="0" eb="1">
      <t>ケン</t>
    </rPh>
    <phoneticPr fontId="37"/>
  </si>
  <si>
    <t>市町</t>
    <rPh sb="0" eb="2">
      <t>シチョウ</t>
    </rPh>
    <phoneticPr fontId="37"/>
  </si>
  <si>
    <t>町名</t>
    <rPh sb="0" eb="2">
      <t>チョウメイ</t>
    </rPh>
    <phoneticPr fontId="37"/>
  </si>
  <si>
    <t>番地</t>
    <rPh sb="0" eb="2">
      <t>バンチ</t>
    </rPh>
    <phoneticPr fontId="37"/>
  </si>
  <si>
    <t>電話番号</t>
    <rPh sb="0" eb="4">
      <t>デンワバンゴウ</t>
    </rPh>
    <phoneticPr fontId="37"/>
  </si>
  <si>
    <t>金融機関コード</t>
    <rPh sb="0" eb="4">
      <t>キンユウキカン</t>
    </rPh>
    <phoneticPr fontId="37"/>
  </si>
  <si>
    <t>金融機関</t>
    <rPh sb="0" eb="4">
      <t>キンユウキカン</t>
    </rPh>
    <phoneticPr fontId="37"/>
  </si>
  <si>
    <t>店舗</t>
    <rPh sb="0" eb="2">
      <t>テンポ</t>
    </rPh>
    <phoneticPr fontId="37"/>
  </si>
  <si>
    <t>預金種別</t>
    <rPh sb="0" eb="2">
      <t>ヨキン</t>
    </rPh>
    <rPh sb="2" eb="4">
      <t>シュベツ</t>
    </rPh>
    <phoneticPr fontId="37"/>
  </si>
  <si>
    <t>口座番号</t>
    <rPh sb="0" eb="4">
      <t>コウザバンゴウ</t>
    </rPh>
    <phoneticPr fontId="37"/>
  </si>
  <si>
    <t>口座名義カナ</t>
    <rPh sb="0" eb="2">
      <t>コウザ</t>
    </rPh>
    <rPh sb="2" eb="4">
      <t>メイギ</t>
    </rPh>
    <phoneticPr fontId="37"/>
  </si>
  <si>
    <t>債権者登録申出書</t>
    <rPh sb="0" eb="5">
      <t>サイケンシャトウロク</t>
    </rPh>
    <rPh sb="5" eb="8">
      <t>モウシデショ</t>
    </rPh>
    <phoneticPr fontId="5"/>
  </si>
  <si>
    <t>R6.2.29までに事業を終えられない場合など、県からの指示があった場合に契約状況を報告する</t>
    <rPh sb="10" eb="12">
      <t>ジギョウ</t>
    </rPh>
    <rPh sb="13" eb="14">
      <t>オ</t>
    </rPh>
    <rPh sb="19" eb="21">
      <t>バアイ</t>
    </rPh>
    <rPh sb="24" eb="25">
      <t>ケン</t>
    </rPh>
    <rPh sb="28" eb="30">
      <t>シジ</t>
    </rPh>
    <rPh sb="34" eb="36">
      <t>バアイ</t>
    </rPh>
    <rPh sb="37" eb="39">
      <t>ケイヤク</t>
    </rPh>
    <rPh sb="39" eb="41">
      <t>ジョウキョウ</t>
    </rPh>
    <rPh sb="42" eb="44">
      <t>ホウコク</t>
    </rPh>
    <phoneticPr fontId="5"/>
  </si>
  <si>
    <t>契約書または発注書、（工事）完成届、請求書、</t>
    <rPh sb="0" eb="3">
      <t>ケイヤクショ</t>
    </rPh>
    <rPh sb="6" eb="9">
      <t>ハッチュウショ</t>
    </rPh>
    <rPh sb="11" eb="13">
      <t>コウジ</t>
    </rPh>
    <rPh sb="14" eb="16">
      <t>カンセイ</t>
    </rPh>
    <rPh sb="16" eb="17">
      <t>トドケ</t>
    </rPh>
    <rPh sb="18" eb="21">
      <t>セイキュウショ</t>
    </rPh>
    <phoneticPr fontId="5"/>
  </si>
  <si>
    <t>領収書、銀行等で振込したことが解る資料等</t>
    <phoneticPr fontId="5"/>
  </si>
  <si>
    <t>導入設備の保証書等の写し</t>
    <rPh sb="0" eb="2">
      <t>ドウニュウ</t>
    </rPh>
    <rPh sb="2" eb="4">
      <t>セツビ</t>
    </rPh>
    <rPh sb="5" eb="7">
      <t>ホショウ</t>
    </rPh>
    <rPh sb="7" eb="8">
      <t>ショ</t>
    </rPh>
    <rPh sb="8" eb="9">
      <t>ナド</t>
    </rPh>
    <rPh sb="10" eb="11">
      <t>ウツ</t>
    </rPh>
    <phoneticPr fontId="5"/>
  </si>
  <si>
    <t>【添付書類】契約書または発注書、（工事）完成届、請求書、</t>
    <rPh sb="1" eb="3">
      <t>テンプ</t>
    </rPh>
    <rPh sb="3" eb="5">
      <t>ショルイ</t>
    </rPh>
    <phoneticPr fontId="5"/>
  </si>
  <si>
    <t>　　　　　　領収書、銀行等で振込したことが解る資料等</t>
    <phoneticPr fontId="5"/>
  </si>
  <si>
    <t>　　　　　　導入設備の保証書等の写し</t>
    <phoneticPr fontId="5"/>
  </si>
  <si>
    <t>　　　　　　（工事を伴う場合）完成図面等の写し</t>
    <rPh sb="7" eb="9">
      <t>コウジ</t>
    </rPh>
    <rPh sb="10" eb="11">
      <t>トモナ</t>
    </rPh>
    <rPh sb="12" eb="14">
      <t>バアイ</t>
    </rPh>
    <rPh sb="15" eb="17">
      <t>カンセイ</t>
    </rPh>
    <rPh sb="17" eb="19">
      <t>ズメン</t>
    </rPh>
    <rPh sb="19" eb="20">
      <t>トウ</t>
    </rPh>
    <rPh sb="21" eb="22">
      <t>ウツ</t>
    </rPh>
    <phoneticPr fontId="5"/>
  </si>
  <si>
    <t>過去に県から支払いを受けたことがない
または今回の振込先は初めて利用する
※URLは参考ページ</t>
    <rPh sb="0" eb="2">
      <t>カコ</t>
    </rPh>
    <rPh sb="3" eb="4">
      <t>ケン</t>
    </rPh>
    <rPh sb="6" eb="8">
      <t>シハラ</t>
    </rPh>
    <rPh sb="10" eb="11">
      <t>ウ</t>
    </rPh>
    <rPh sb="22" eb="24">
      <t>コンカイ</t>
    </rPh>
    <rPh sb="25" eb="27">
      <t>フリコミ</t>
    </rPh>
    <rPh sb="27" eb="28">
      <t>サキ</t>
    </rPh>
    <rPh sb="29" eb="30">
      <t>ハジ</t>
    </rPh>
    <rPh sb="32" eb="34">
      <t>リヨウ</t>
    </rPh>
    <rPh sb="42" eb="44">
      <t>サンコウ</t>
    </rPh>
    <phoneticPr fontId="5"/>
  </si>
  <si>
    <t>　１　住所の変更
　２　氏名の変更
　３　口座情報の変更
　４　その他（　　　　　　　　　　　　　　　　　　　　　　）</t>
    <rPh sb="3" eb="5">
      <t>ジュウショ</t>
    </rPh>
    <rPh sb="6" eb="8">
      <t>ヘンコウ</t>
    </rPh>
    <rPh sb="12" eb="14">
      <t>シメイ</t>
    </rPh>
    <rPh sb="15" eb="17">
      <t>ヘンコウ</t>
    </rPh>
    <rPh sb="21" eb="23">
      <t>コウザ</t>
    </rPh>
    <rPh sb="23" eb="25">
      <t>ジョウホウ</t>
    </rPh>
    <rPh sb="26" eb="28">
      <t>ヘンコウ</t>
    </rPh>
    <rPh sb="34" eb="35">
      <t>タ</t>
    </rPh>
    <phoneticPr fontId="37"/>
  </si>
  <si>
    <r>
      <rPr>
        <b/>
        <u/>
        <sz val="8"/>
        <color theme="1"/>
        <rFont val="ＭＳ Ｐゴシック"/>
        <family val="3"/>
        <charset val="128"/>
        <scheme val="minor"/>
      </rPr>
      <t>通帳のカナ名義</t>
    </r>
    <r>
      <rPr>
        <sz val="8"/>
        <color theme="1"/>
        <rFont val="ＭＳ Ｐゴシック"/>
        <family val="2"/>
        <charset val="128"/>
        <scheme val="minor"/>
      </rPr>
      <t>を記入してください。不明の場合は、金融機関に確認してください。</t>
    </r>
    <rPh sb="0" eb="2">
      <t>ツウチョウ</t>
    </rPh>
    <rPh sb="5" eb="7">
      <t>メイギ</t>
    </rPh>
    <rPh sb="8" eb="10">
      <t>キニュウ</t>
    </rPh>
    <rPh sb="17" eb="19">
      <t>フメイ</t>
    </rPh>
    <rPh sb="20" eb="22">
      <t>バアイ</t>
    </rPh>
    <rPh sb="24" eb="26">
      <t>キンユウ</t>
    </rPh>
    <rPh sb="26" eb="28">
      <t>キカン</t>
    </rPh>
    <rPh sb="29" eb="31">
      <t>カクニン</t>
    </rPh>
    <phoneticPr fontId="37"/>
  </si>
  <si>
    <t>yakukinou@pref.ishikawa.lg.jp</t>
    <phoneticPr fontId="5"/>
  </si>
  <si>
    <t>保健薬局コード</t>
    <rPh sb="0" eb="2">
      <t>ホケン</t>
    </rPh>
    <rPh sb="2" eb="4">
      <t>ヤッキョク</t>
    </rPh>
    <phoneticPr fontId="5"/>
  </si>
  <si>
    <t>①×補助率1/2
(②）</t>
    <phoneticPr fontId="5"/>
  </si>
  <si>
    <t>補助上限額
（定額）
(③)</t>
    <rPh sb="0" eb="5">
      <t>ホジョジョウゲンガク</t>
    </rPh>
    <rPh sb="7" eb="9">
      <t>テイガク</t>
    </rPh>
    <phoneticPr fontId="5"/>
  </si>
  <si>
    <t>施設名</t>
    <phoneticPr fontId="5"/>
  </si>
  <si>
    <t>鞍月薬局</t>
    <rPh sb="0" eb="2">
      <t>クラツキ</t>
    </rPh>
    <rPh sb="2" eb="4">
      <t>ヤッキョク</t>
    </rPh>
    <phoneticPr fontId="5"/>
  </si>
  <si>
    <t>保険薬局コード</t>
    <rPh sb="0" eb="4">
      <t>ホケンヤッキョク</t>
    </rPh>
    <phoneticPr fontId="5"/>
  </si>
  <si>
    <t>１　施設名</t>
    <rPh sb="2" eb="5">
      <t>シセツメイ</t>
    </rPh>
    <phoneticPr fontId="5"/>
  </si>
  <si>
    <t>２　交付決定前に事業に着手する理由</t>
    <rPh sb="2" eb="6">
      <t>コウフケッテイ</t>
    </rPh>
    <rPh sb="6" eb="7">
      <t>マエ</t>
    </rPh>
    <rPh sb="8" eb="10">
      <t>ジギョウ</t>
    </rPh>
    <rPh sb="11" eb="13">
      <t>チャクシュ</t>
    </rPh>
    <rPh sb="15" eb="17">
      <t>リユウ</t>
    </rPh>
    <phoneticPr fontId="5"/>
  </si>
  <si>
    <t>３　着手日（予定）</t>
    <rPh sb="2" eb="4">
      <t>チャクシュ</t>
    </rPh>
    <rPh sb="4" eb="5">
      <t>ヒ</t>
    </rPh>
    <rPh sb="6" eb="8">
      <t>ヨテイ</t>
    </rPh>
    <phoneticPr fontId="5"/>
  </si>
  <si>
    <t>対象設備は交付要綱別表１に掲げる規格等に該当している。</t>
    <rPh sb="0" eb="2">
      <t>タイショウ</t>
    </rPh>
    <rPh sb="2" eb="4">
      <t>セツビ</t>
    </rPh>
    <rPh sb="5" eb="7">
      <t>コウフ</t>
    </rPh>
    <rPh sb="7" eb="9">
      <t>ヨウコウ</t>
    </rPh>
    <rPh sb="9" eb="11">
      <t>ベッピョウ</t>
    </rPh>
    <rPh sb="13" eb="14">
      <t>カカ</t>
    </rPh>
    <rPh sb="16" eb="18">
      <t>キカク</t>
    </rPh>
    <rPh sb="18" eb="19">
      <t>トウ</t>
    </rPh>
    <rPh sb="20" eb="22">
      <t>ガイトウ</t>
    </rPh>
    <phoneticPr fontId="2"/>
  </si>
  <si>
    <t>石川県薬局省エネ投資支援事業費補助金</t>
    <rPh sb="0" eb="3">
      <t>イシカワケン</t>
    </rPh>
    <rPh sb="3" eb="5">
      <t>ヤッキョク</t>
    </rPh>
    <rPh sb="15" eb="18">
      <t>ホジョキン</t>
    </rPh>
    <phoneticPr fontId="5"/>
  </si>
  <si>
    <t>２　変更の理由</t>
    <rPh sb="2" eb="4">
      <t>ヘンコウ</t>
    </rPh>
    <rPh sb="5" eb="7">
      <t>リユウ</t>
    </rPh>
    <phoneticPr fontId="5"/>
  </si>
  <si>
    <t>３　変更の内容</t>
    <rPh sb="2" eb="4">
      <t>ヘンコウ</t>
    </rPh>
    <rPh sb="5" eb="7">
      <t>ナイヨウ</t>
    </rPh>
    <phoneticPr fontId="5"/>
  </si>
  <si>
    <t>２　中止（廃止）の理由</t>
    <rPh sb="2" eb="4">
      <t>チュウシ</t>
    </rPh>
    <rPh sb="5" eb="7">
      <t>ハイシ</t>
    </rPh>
    <rPh sb="9" eb="11">
      <t>リユウ</t>
    </rPh>
    <phoneticPr fontId="5"/>
  </si>
  <si>
    <t>３　中止（廃止）日（予定）</t>
    <rPh sb="2" eb="4">
      <t>チュウシ</t>
    </rPh>
    <rPh sb="5" eb="7">
      <t>ハイシ</t>
    </rPh>
    <rPh sb="8" eb="9">
      <t>ヒ</t>
    </rPh>
    <rPh sb="10" eb="12">
      <t>ヨテイ</t>
    </rPh>
    <phoneticPr fontId="5"/>
  </si>
  <si>
    <t>２　交付申請を取り下げる理由</t>
    <rPh sb="2" eb="4">
      <t>コウフ</t>
    </rPh>
    <rPh sb="4" eb="6">
      <t>シンセイ</t>
    </rPh>
    <rPh sb="7" eb="8">
      <t>ト</t>
    </rPh>
    <rPh sb="9" eb="10">
      <t>サ</t>
    </rPh>
    <rPh sb="12" eb="14">
      <t>リユウ</t>
    </rPh>
    <phoneticPr fontId="5"/>
  </si>
  <si>
    <t>薬</t>
    <rPh sb="0" eb="1">
      <t>ヤク</t>
    </rPh>
    <phoneticPr fontId="5"/>
  </si>
  <si>
    <t>２　補助事業の進捗状況</t>
    <phoneticPr fontId="5"/>
  </si>
  <si>
    <t>３　遅延の理由及び原因</t>
    <phoneticPr fontId="5"/>
  </si>
  <si>
    <t>４　当初予定完了日</t>
    <rPh sb="2" eb="4">
      <t>トウショ</t>
    </rPh>
    <rPh sb="4" eb="6">
      <t>ヨテイ</t>
    </rPh>
    <rPh sb="6" eb="8">
      <t>カンリョウ</t>
    </rPh>
    <rPh sb="8" eb="9">
      <t>ヒ</t>
    </rPh>
    <phoneticPr fontId="5"/>
  </si>
  <si>
    <t>５　変更後完了日（予定）</t>
    <rPh sb="2" eb="5">
      <t>ヘンコウゴ</t>
    </rPh>
    <rPh sb="5" eb="7">
      <t>カンリョウ</t>
    </rPh>
    <rPh sb="7" eb="8">
      <t>ヒ</t>
    </rPh>
    <rPh sb="9" eb="11">
      <t>ヨテイ</t>
    </rPh>
    <phoneticPr fontId="5"/>
  </si>
  <si>
    <t>２　交付決定額</t>
    <rPh sb="2" eb="4">
      <t>コウフ</t>
    </rPh>
    <rPh sb="4" eb="6">
      <t>ケッテイ</t>
    </rPh>
    <rPh sb="6" eb="7">
      <t>ガク</t>
    </rPh>
    <phoneticPr fontId="5"/>
  </si>
  <si>
    <t>３　繰越額</t>
    <rPh sb="2" eb="5">
      <t>クリコシガク</t>
    </rPh>
    <phoneticPr fontId="5"/>
  </si>
  <si>
    <t>４　当初予定事業期間</t>
    <rPh sb="2" eb="6">
      <t>トウショヨテイ</t>
    </rPh>
    <rPh sb="6" eb="8">
      <t>ジギョウ</t>
    </rPh>
    <rPh sb="8" eb="10">
      <t>キカン</t>
    </rPh>
    <phoneticPr fontId="5"/>
  </si>
  <si>
    <t>５　変更後事業期間（予定）</t>
    <rPh sb="2" eb="5">
      <t>ヘンコウゴ</t>
    </rPh>
    <rPh sb="5" eb="7">
      <t>ジギョウ</t>
    </rPh>
    <rPh sb="7" eb="9">
      <t>キカン</t>
    </rPh>
    <rPh sb="10" eb="12">
      <t>ヨテイ</t>
    </rPh>
    <phoneticPr fontId="5"/>
  </si>
  <si>
    <t>６　繰越の理由</t>
    <rPh sb="2" eb="4">
      <t>クリコシ</t>
    </rPh>
    <rPh sb="5" eb="7">
      <t>リユウ</t>
    </rPh>
    <phoneticPr fontId="5"/>
  </si>
  <si>
    <t>施設別精算額一覧表（様式第９－１号）</t>
    <rPh sb="0" eb="2">
      <t>シセツ</t>
    </rPh>
    <rPh sb="2" eb="3">
      <t>ベツ</t>
    </rPh>
    <rPh sb="3" eb="5">
      <t>セイサン</t>
    </rPh>
    <rPh sb="5" eb="6">
      <t>ガク</t>
    </rPh>
    <rPh sb="6" eb="8">
      <t>イチラン</t>
    </rPh>
    <rPh sb="8" eb="9">
      <t>ヒョウ</t>
    </rPh>
    <phoneticPr fontId="5"/>
  </si>
  <si>
    <t>R5.11.30までに交付申請する</t>
    <rPh sb="11" eb="15">
      <t>コウフシンセイ</t>
    </rPh>
    <phoneticPr fontId="5"/>
  </si>
  <si>
    <t>事業を翌年度に繰り越しする
※R5年度は原則使用しない</t>
    <rPh sb="0" eb="2">
      <t>ジギョウ</t>
    </rPh>
    <rPh sb="3" eb="6">
      <t>ヨクネンド</t>
    </rPh>
    <rPh sb="7" eb="8">
      <t>ク</t>
    </rPh>
    <rPh sb="9" eb="10">
      <t>コ</t>
    </rPh>
    <rPh sb="17" eb="19">
      <t>ネンド</t>
    </rPh>
    <rPh sb="20" eb="22">
      <t>ゲンソク</t>
    </rPh>
    <rPh sb="22" eb="24">
      <t>シヨウ</t>
    </rPh>
    <phoneticPr fontId="5"/>
  </si>
  <si>
    <t xml:space="preserve">事業が完了した
※完了から30日以内、かつ令和6年2月29日まで
</t>
    <rPh sb="3" eb="5">
      <t>カンリョウ</t>
    </rPh>
    <rPh sb="10" eb="12">
      <t>カンリョウ</t>
    </rPh>
    <phoneticPr fontId="5"/>
  </si>
  <si>
    <r>
      <t xml:space="preserve">令和4年度
交付額
</t>
    </r>
    <r>
      <rPr>
        <sz val="10"/>
        <rFont val="ＭＳ Ｐゴシック"/>
        <family val="3"/>
        <charset val="128"/>
      </rPr>
      <t>（未完了の場合は交付決定額）</t>
    </r>
    <r>
      <rPr>
        <sz val="12"/>
        <rFont val="ＭＳ Ｐゴシック"/>
        <family val="3"/>
        <charset val="128"/>
      </rPr>
      <t xml:space="preserve">
(④)</t>
    </r>
    <rPh sb="0" eb="2">
      <t>レイワ</t>
    </rPh>
    <rPh sb="3" eb="5">
      <t>ネンド</t>
    </rPh>
    <rPh sb="6" eb="8">
      <t>コウフ</t>
    </rPh>
    <rPh sb="8" eb="9">
      <t>ガク</t>
    </rPh>
    <rPh sb="11" eb="12">
      <t>ミ</t>
    </rPh>
    <rPh sb="12" eb="14">
      <t>カンリョウ</t>
    </rPh>
    <rPh sb="15" eb="17">
      <t>バアイ</t>
    </rPh>
    <rPh sb="18" eb="23">
      <t>コウフケッテイガク</t>
    </rPh>
    <phoneticPr fontId="5"/>
  </si>
  <si>
    <r>
      <t xml:space="preserve">選定額（⑤）
</t>
    </r>
    <r>
      <rPr>
        <sz val="10"/>
        <rFont val="ＭＳ Ｐゴシック"/>
        <family val="3"/>
        <charset val="128"/>
      </rPr>
      <t>(②と③-④を比較して少ない方の額)</t>
    </r>
    <phoneticPr fontId="5"/>
  </si>
  <si>
    <t>支出金額及び支出が完了したことがわかる資料の写し</t>
    <rPh sb="0" eb="2">
      <t>シシュツ</t>
    </rPh>
    <rPh sb="2" eb="4">
      <t>キンガク</t>
    </rPh>
    <rPh sb="4" eb="5">
      <t>オヨ</t>
    </rPh>
    <rPh sb="6" eb="8">
      <t>シシュツ</t>
    </rPh>
    <rPh sb="9" eb="11">
      <t>カンリョウ</t>
    </rPh>
    <rPh sb="19" eb="21">
      <t>シリョウ</t>
    </rPh>
    <rPh sb="22" eb="23">
      <t>ウツ</t>
    </rPh>
    <phoneticPr fontId="5"/>
  </si>
  <si>
    <t>（工事を伴う場合）完成図面等の写し</t>
    <rPh sb="1" eb="3">
      <t>コウジ</t>
    </rPh>
    <rPh sb="4" eb="5">
      <t>トモナ</t>
    </rPh>
    <rPh sb="6" eb="8">
      <t>バアイ</t>
    </rPh>
    <rPh sb="9" eb="11">
      <t>カンセイ</t>
    </rPh>
    <rPh sb="11" eb="13">
      <t>ズメン</t>
    </rPh>
    <rPh sb="13" eb="14">
      <t>トウ</t>
    </rPh>
    <rPh sb="15" eb="16">
      <t>ウツ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</si>
</sst>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DBNum3]ggge&quot;年&quot;m&quot;月&quot;d&quot;日&quot;"/>
    <numFmt numFmtId="177" formatCode="[DBNum3]#"/>
    <numFmt numFmtId="178" formatCode="[DBNum3]#,###"/>
    <numFmt numFmtId="179" formatCode="#,##0&quot;円&quot;"/>
    <numFmt numFmtId="180" formatCode="[DBNum3]#,##0"/>
    <numFmt numFmtId="181" formatCode="[$-411]ge\.m\.d;@"/>
    <numFmt numFmtId="182" formatCode="#&quot;年&quot;"/>
    <numFmt numFmtId="183" formatCode="#,##0&quot;千円&quot;;[Red]\-#,##0&quot;千円&quot;"/>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2"/>
      <color theme="1"/>
      <name val="ＭＳ 明朝"/>
      <family val="1"/>
      <charset val="128"/>
    </font>
    <font>
      <b/>
      <sz val="12"/>
      <name val="ＭＳ 明朝"/>
      <family val="1"/>
      <charset val="128"/>
    </font>
    <font>
      <b/>
      <sz val="12"/>
      <color theme="1"/>
      <name val="ＭＳ 明朝"/>
      <family val="1"/>
      <charset val="128"/>
    </font>
    <font>
      <sz val="12"/>
      <color rgb="FFFF0000"/>
      <name val="ＭＳ 明朝"/>
      <family val="1"/>
      <charset val="128"/>
    </font>
    <font>
      <sz val="10"/>
      <name val="ＭＳ 明朝"/>
      <family val="1"/>
      <charset val="128"/>
    </font>
    <font>
      <b/>
      <sz val="12"/>
      <color rgb="FFFF0000"/>
      <name val="ＭＳ 明朝"/>
      <family val="1"/>
      <charset val="128"/>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
      <name val="ＭＳ Ｐゴシック"/>
      <family val="3"/>
      <charset val="128"/>
    </font>
    <font>
      <sz val="26"/>
      <color theme="1"/>
      <name val="ＭＳ ゴシック"/>
      <family val="3"/>
      <charset val="128"/>
    </font>
    <font>
      <sz val="12"/>
      <color theme="1"/>
      <name val="ＭＳ Ｐゴシック"/>
      <family val="3"/>
      <charset val="128"/>
      <scheme val="minor"/>
    </font>
    <font>
      <sz val="22"/>
      <color theme="1"/>
      <name val="ＭＳ ゴシック"/>
      <family val="3"/>
      <charset val="128"/>
    </font>
    <font>
      <sz val="22"/>
      <color theme="1"/>
      <name val="ＭＳ Ｐゴシック"/>
      <family val="3"/>
      <charset val="128"/>
      <scheme val="minor"/>
    </font>
    <font>
      <sz val="14"/>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sz val="18"/>
      <name val="ＭＳ Ｐゴシック"/>
      <family val="3"/>
      <charset val="128"/>
    </font>
    <font>
      <b/>
      <sz val="14"/>
      <color rgb="FFFF0000"/>
      <name val="ＭＳ Ｐゴシック"/>
      <family val="3"/>
      <charset val="128"/>
      <scheme val="minor"/>
    </font>
    <font>
      <b/>
      <sz val="11"/>
      <color rgb="FFFF0000"/>
      <name val="ＭＳ Ｐゴシック"/>
      <family val="3"/>
      <charset val="128"/>
    </font>
    <font>
      <b/>
      <sz val="16"/>
      <color indexed="81"/>
      <name val="MS P ゴシック"/>
      <family val="3"/>
      <charset val="128"/>
    </font>
    <font>
      <sz val="12"/>
      <color rgb="FFFF0000"/>
      <name val="ＭＳ Ｐゴシック"/>
      <family val="3"/>
      <charset val="128"/>
    </font>
    <font>
      <sz val="11"/>
      <color theme="0"/>
      <name val="ＭＳ Ｐゴシック"/>
      <family val="3"/>
      <charset val="128"/>
      <scheme val="minor"/>
    </font>
    <font>
      <u/>
      <sz val="14"/>
      <name val="ＭＳ ゴシック"/>
      <family val="3"/>
      <charset val="128"/>
    </font>
    <font>
      <b/>
      <sz val="11"/>
      <color rgb="FFFF0000"/>
      <name val="ＭＳ ゴシック"/>
      <family val="3"/>
      <charset val="128"/>
    </font>
    <font>
      <u/>
      <sz val="11"/>
      <color theme="10"/>
      <name val="ＭＳ ゴシック"/>
      <family val="3"/>
      <charset val="128"/>
    </font>
    <font>
      <sz val="10"/>
      <color rgb="FFFF0000"/>
      <name val="ＭＳ Ｐゴシック"/>
      <family val="3"/>
      <charset val="128"/>
    </font>
    <font>
      <b/>
      <sz val="9"/>
      <color indexed="81"/>
      <name val="MS P ゴシック"/>
      <family val="3"/>
      <charset val="128"/>
    </font>
    <font>
      <sz val="10"/>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12"/>
      <color theme="1"/>
      <name val="ＭＳ Ｐ明朝"/>
      <family val="1"/>
      <charset val="128"/>
    </font>
    <font>
      <sz val="13"/>
      <color theme="1"/>
      <name val="ＭＳ Ｐ明朝"/>
      <family val="1"/>
      <charset val="128"/>
    </font>
    <font>
      <sz val="11"/>
      <color theme="1"/>
      <name val="ＭＳ Ｐ明朝"/>
      <family val="1"/>
      <charset val="128"/>
    </font>
    <font>
      <sz val="15"/>
      <color theme="1"/>
      <name val="ＭＳ Ｐ明朝"/>
      <family val="1"/>
      <charset val="128"/>
    </font>
    <font>
      <sz val="9"/>
      <color theme="1"/>
      <name val="ＭＳ Ｐゴシック"/>
      <family val="3"/>
      <charset val="128"/>
    </font>
    <font>
      <sz val="7"/>
      <color theme="1"/>
      <name val="ＭＳ Ｐゴシック"/>
      <family val="2"/>
      <charset val="128"/>
      <scheme val="minor"/>
    </font>
    <font>
      <sz val="8"/>
      <color theme="1"/>
      <name val="ＭＳ Ｐゴシック"/>
      <family val="3"/>
      <charset val="128"/>
      <scheme val="minor"/>
    </font>
    <font>
      <sz val="14"/>
      <color theme="1"/>
      <name val="ＭＳ Ｐ明朝"/>
      <family val="1"/>
      <charset val="128"/>
    </font>
    <font>
      <b/>
      <sz val="9"/>
      <color theme="1"/>
      <name val="ＭＳ Ｐゴシック"/>
      <family val="3"/>
      <charset val="128"/>
      <scheme val="minor"/>
    </font>
    <font>
      <u/>
      <sz val="11"/>
      <color theme="1"/>
      <name val="ＭＳ Ｐゴシック"/>
      <family val="3"/>
      <charset val="128"/>
      <scheme val="minor"/>
    </font>
    <font>
      <sz val="11"/>
      <color theme="1"/>
      <name val="ＭＳ ゴシック"/>
      <family val="3"/>
      <charset val="128"/>
    </font>
    <font>
      <b/>
      <u/>
      <sz val="8"/>
      <color theme="1"/>
      <name val="ＭＳ Ｐゴシック"/>
      <family val="3"/>
      <charset val="128"/>
      <scheme val="minor"/>
    </font>
    <font>
      <u/>
      <sz val="11"/>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100">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bottom/>
      <diagonal/>
    </border>
    <border>
      <left style="hair">
        <color indexed="64"/>
      </left>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tted">
        <color indexed="64"/>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hair">
        <color indexed="64"/>
      </top>
      <bottom/>
      <diagonal/>
    </border>
    <border>
      <left/>
      <right/>
      <top style="hair">
        <color indexed="64"/>
      </top>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bottom style="dotted">
        <color indexed="64"/>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hair">
        <color indexed="64"/>
      </left>
      <right/>
      <top style="dotted">
        <color indexed="64"/>
      </top>
      <bottom/>
      <diagonal/>
    </border>
    <border>
      <left style="hair">
        <color indexed="64"/>
      </left>
      <right style="dotted">
        <color indexed="64"/>
      </right>
      <top style="dotted">
        <color indexed="64"/>
      </top>
      <bottom/>
      <diagonal/>
    </border>
    <border>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right style="dotted">
        <color indexed="64"/>
      </right>
      <top style="dotted">
        <color indexed="64"/>
      </top>
      <bottom/>
      <diagonal/>
    </border>
    <border>
      <left style="dotted">
        <color indexed="64"/>
      </left>
      <right style="hair">
        <color indexed="64"/>
      </right>
      <top style="dotted">
        <color indexed="64"/>
      </top>
      <bottom style="hair">
        <color indexed="64"/>
      </bottom>
      <diagonal/>
    </border>
    <border>
      <left style="dotted">
        <color indexed="64"/>
      </left>
      <right/>
      <top/>
      <bottom/>
      <diagonal/>
    </border>
    <border>
      <left style="hair">
        <color indexed="64"/>
      </left>
      <right/>
      <top/>
      <bottom/>
      <diagonal/>
    </border>
    <border>
      <left style="hair">
        <color indexed="64"/>
      </left>
      <right style="dotted">
        <color indexed="64"/>
      </right>
      <top/>
      <bottom/>
      <diagonal/>
    </border>
    <border>
      <left style="hair">
        <color indexed="64"/>
      </left>
      <right style="hair">
        <color indexed="64"/>
      </right>
      <top style="hair">
        <color indexed="64"/>
      </top>
      <bottom style="hair">
        <color indexed="64"/>
      </bottom>
      <diagonal/>
    </border>
    <border>
      <left/>
      <right style="dotted">
        <color indexed="64"/>
      </right>
      <top/>
      <bottom/>
      <diagonal/>
    </border>
    <border>
      <left style="dotted">
        <color indexed="64"/>
      </left>
      <right style="hair">
        <color indexed="64"/>
      </right>
      <top style="hair">
        <color indexed="64"/>
      </top>
      <bottom style="hair">
        <color indexed="64"/>
      </bottom>
      <diagonal/>
    </border>
    <border>
      <left style="hair">
        <color indexed="64"/>
      </left>
      <right/>
      <top/>
      <bottom style="dotted">
        <color indexed="64"/>
      </bottom>
      <diagonal/>
    </border>
    <border>
      <left style="hair">
        <color indexed="64"/>
      </left>
      <right style="dotted">
        <color indexed="64"/>
      </right>
      <top/>
      <bottom style="dotted">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dotted">
        <color indexed="64"/>
      </left>
      <right style="hair">
        <color indexed="64"/>
      </right>
      <top style="hair">
        <color indexed="64"/>
      </top>
      <bottom/>
      <diagonal/>
    </border>
    <border>
      <left/>
      <right style="dotted">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hair">
        <color indexed="64"/>
      </right>
      <top style="dotted">
        <color indexed="64"/>
      </top>
      <bottom style="thin">
        <color indexed="64"/>
      </bottom>
      <diagonal/>
    </border>
    <border>
      <left/>
      <right style="hair">
        <color indexed="64"/>
      </right>
      <top/>
      <bottom/>
      <diagonal/>
    </border>
    <border>
      <left/>
      <right style="hair">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3" fillId="0" borderId="0"/>
    <xf numFmtId="0" fontId="14" fillId="0" borderId="0" applyNumberFormat="0" applyFill="0" applyBorder="0" applyAlignment="0" applyProtection="0">
      <alignment vertical="center"/>
    </xf>
    <xf numFmtId="0" fontId="15" fillId="0" borderId="0">
      <alignment vertical="center"/>
    </xf>
    <xf numFmtId="0" fontId="1" fillId="0" borderId="0">
      <alignment vertical="center"/>
    </xf>
  </cellStyleXfs>
  <cellXfs count="51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lignment vertical="center"/>
    </xf>
    <xf numFmtId="0" fontId="10" fillId="0" borderId="0" xfId="0" applyFont="1" applyAlignment="1">
      <alignment vertical="center"/>
    </xf>
    <xf numFmtId="0" fontId="6" fillId="0" borderId="0" xfId="0" applyFont="1">
      <alignment vertical="center"/>
    </xf>
    <xf numFmtId="0" fontId="9" fillId="0" borderId="0" xfId="0" applyFont="1" applyAlignment="1">
      <alignment vertical="center"/>
    </xf>
    <xf numFmtId="0" fontId="6" fillId="0" borderId="0" xfId="0" applyFont="1">
      <alignment vertical="center"/>
    </xf>
    <xf numFmtId="0" fontId="7" fillId="0" borderId="0" xfId="0" applyFont="1">
      <alignment vertical="center"/>
    </xf>
    <xf numFmtId="0" fontId="10" fillId="0" borderId="0" xfId="0" applyFont="1">
      <alignment vertical="center"/>
    </xf>
    <xf numFmtId="0" fontId="7" fillId="0" borderId="0" xfId="0" applyFont="1">
      <alignment vertical="center"/>
    </xf>
    <xf numFmtId="0" fontId="11" fillId="0" borderId="0" xfId="0" applyFont="1">
      <alignment vertical="center"/>
    </xf>
    <xf numFmtId="0" fontId="6" fillId="0" borderId="0" xfId="0" applyFont="1">
      <alignment vertical="center"/>
    </xf>
    <xf numFmtId="0" fontId="6" fillId="0" borderId="0" xfId="0" applyFont="1" applyAlignment="1">
      <alignment horizontal="distributed" vertical="center"/>
    </xf>
    <xf numFmtId="0" fontId="6" fillId="0" borderId="0" xfId="0" applyFont="1" applyAlignment="1">
      <alignment horizontal="left" vertical="center"/>
    </xf>
    <xf numFmtId="0" fontId="8" fillId="0" borderId="0" xfId="0" applyFont="1" applyAlignment="1">
      <alignment horizontal="center" vertical="center"/>
    </xf>
    <xf numFmtId="49" fontId="6" fillId="0" borderId="0" xfId="0" applyNumberFormat="1" applyFont="1" applyAlignment="1">
      <alignment vertical="center"/>
    </xf>
    <xf numFmtId="49" fontId="6" fillId="0" borderId="0" xfId="0" applyNumberFormat="1" applyFont="1">
      <alignment vertical="center"/>
    </xf>
    <xf numFmtId="49" fontId="11" fillId="0" borderId="0" xfId="0" applyNumberFormat="1" applyFont="1">
      <alignment vertical="center"/>
    </xf>
    <xf numFmtId="0" fontId="6" fillId="0" borderId="1" xfId="0" applyFont="1" applyBorder="1" applyAlignment="1">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right" vertical="center"/>
    </xf>
    <xf numFmtId="0" fontId="8" fillId="0" borderId="0" xfId="0" applyFont="1" applyAlignment="1">
      <alignment vertical="center"/>
    </xf>
    <xf numFmtId="0" fontId="6" fillId="0" borderId="0" xfId="0" applyFont="1" applyAlignment="1">
      <alignment vertical="center"/>
    </xf>
    <xf numFmtId="0" fontId="6" fillId="0" borderId="0" xfId="0" applyFont="1">
      <alignment vertical="center"/>
    </xf>
    <xf numFmtId="0" fontId="6" fillId="0" borderId="0" xfId="0" applyFont="1" applyAlignment="1">
      <alignment vertical="center"/>
    </xf>
    <xf numFmtId="0" fontId="6" fillId="0" borderId="0" xfId="0" applyFont="1" applyFill="1">
      <alignment vertical="center"/>
    </xf>
    <xf numFmtId="0" fontId="7" fillId="0" borderId="0" xfId="0" applyFont="1" applyFill="1">
      <alignment vertical="center"/>
    </xf>
    <xf numFmtId="0" fontId="6" fillId="0" borderId="0" xfId="0" applyFont="1" applyAlignment="1">
      <alignment vertical="top" wrapText="1"/>
    </xf>
    <xf numFmtId="38" fontId="6" fillId="0" borderId="0" xfId="2" applyFont="1">
      <alignment vertical="center"/>
    </xf>
    <xf numFmtId="0" fontId="0" fillId="0" borderId="0" xfId="0" applyFont="1">
      <alignment vertical="center"/>
    </xf>
    <xf numFmtId="0" fontId="12" fillId="0" borderId="0" xfId="0" applyFo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15" fillId="0" borderId="0" xfId="6">
      <alignment vertical="center"/>
    </xf>
    <xf numFmtId="0" fontId="16" fillId="0" borderId="0" xfId="0" applyFont="1">
      <alignment vertical="center"/>
    </xf>
    <xf numFmtId="0" fontId="17" fillId="0" borderId="0" xfId="6" applyFont="1" applyAlignment="1">
      <alignment horizontal="right"/>
    </xf>
    <xf numFmtId="0" fontId="17" fillId="0" borderId="0" xfId="6" applyFont="1" applyAlignment="1">
      <alignment vertical="center" shrinkToFit="1"/>
    </xf>
    <xf numFmtId="0" fontId="15" fillId="0" borderId="0" xfId="6" applyNumberFormat="1" applyAlignment="1">
      <alignment vertical="center" shrinkToFit="1"/>
    </xf>
    <xf numFmtId="0" fontId="18" fillId="0" borderId="0" xfId="6" applyFont="1">
      <alignment vertical="center"/>
    </xf>
    <xf numFmtId="0" fontId="15" fillId="0" borderId="0" xfId="6" applyBorder="1">
      <alignment vertical="center"/>
    </xf>
    <xf numFmtId="0" fontId="20" fillId="0" borderId="0" xfId="6" applyNumberFormat="1" applyFont="1" applyBorder="1" applyAlignment="1">
      <alignment vertical="center" shrinkToFit="1"/>
    </xf>
    <xf numFmtId="179" fontId="23" fillId="0" borderId="0" xfId="0" applyNumberFormat="1" applyFont="1" applyAlignment="1">
      <alignment horizontal="center" vertical="center"/>
    </xf>
    <xf numFmtId="0" fontId="23" fillId="0" borderId="0" xfId="0" applyFont="1" applyAlignment="1">
      <alignment horizontal="center" vertical="center"/>
    </xf>
    <xf numFmtId="179" fontId="23" fillId="0" borderId="0" xfId="0" applyNumberFormat="1" applyFont="1" applyAlignment="1">
      <alignment horizontal="left" vertical="center"/>
    </xf>
    <xf numFmtId="179" fontId="22" fillId="0" borderId="0" xfId="0" applyNumberFormat="1" applyFont="1" applyAlignment="1">
      <alignment horizontal="left" vertical="center"/>
    </xf>
    <xf numFmtId="0" fontId="6" fillId="0" borderId="0" xfId="0" applyFo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8" fillId="0" borderId="0" xfId="0" applyFont="1" applyAlignment="1">
      <alignment horizontal="center" vertical="center"/>
    </xf>
    <xf numFmtId="0" fontId="7" fillId="0" borderId="0" xfId="0" applyFont="1" applyFill="1" applyAlignment="1">
      <alignment horizontal="center" vertical="center" shrinkToFit="1"/>
    </xf>
    <xf numFmtId="0" fontId="6" fillId="0" borderId="0" xfId="0" applyFont="1" applyAlignment="1">
      <alignment horizontal="left" vertical="center"/>
    </xf>
    <xf numFmtId="179" fontId="22" fillId="0" borderId="5" xfId="0" applyNumberFormat="1" applyFont="1" applyBorder="1" applyAlignment="1">
      <alignment horizontal="center" vertical="center" wrapText="1" shrinkToFit="1"/>
    </xf>
    <xf numFmtId="0" fontId="0" fillId="0" borderId="5" xfId="0" applyFont="1" applyBorder="1" applyAlignment="1">
      <alignment horizontal="center" vertical="center"/>
    </xf>
    <xf numFmtId="179" fontId="22" fillId="0" borderId="5" xfId="0" applyNumberFormat="1" applyFont="1" applyBorder="1" applyAlignment="1" applyProtection="1">
      <alignment horizontal="right" vertical="center" shrinkToFit="1"/>
      <protection locked="0"/>
    </xf>
    <xf numFmtId="179" fontId="23" fillId="0" borderId="5" xfId="0" applyNumberFormat="1" applyFont="1" applyBorder="1" applyAlignment="1">
      <alignment vertical="center"/>
    </xf>
    <xf numFmtId="179" fontId="23" fillId="0" borderId="5" xfId="0" applyNumberFormat="1" applyFont="1" applyBorder="1" applyAlignment="1">
      <alignment horizontal="right" vertical="center"/>
    </xf>
    <xf numFmtId="179" fontId="25" fillId="0" borderId="0" xfId="0" applyNumberFormat="1" applyFont="1" applyAlignment="1">
      <alignment horizontal="center" vertical="center" wrapText="1"/>
    </xf>
    <xf numFmtId="0" fontId="22" fillId="0" borderId="0" xfId="0" applyFont="1">
      <alignment vertical="center"/>
    </xf>
    <xf numFmtId="179" fontId="25" fillId="0" borderId="0" xfId="0" applyNumberFormat="1" applyFont="1" applyBorder="1" applyAlignment="1">
      <alignment vertical="center" wrapText="1"/>
    </xf>
    <xf numFmtId="179" fontId="25" fillId="0" borderId="0" xfId="0" applyNumberFormat="1" applyFont="1" applyBorder="1" applyAlignment="1">
      <alignment horizontal="center" vertical="center"/>
    </xf>
    <xf numFmtId="0" fontId="23" fillId="0" borderId="6" xfId="0" applyFont="1" applyBorder="1" applyAlignment="1">
      <alignment vertical="center"/>
    </xf>
    <xf numFmtId="0" fontId="23" fillId="0" borderId="9" xfId="0" applyFont="1" applyBorder="1" applyAlignment="1">
      <alignment vertical="center"/>
    </xf>
    <xf numFmtId="0" fontId="22" fillId="0" borderId="5" xfId="0" applyNumberFormat="1" applyFont="1" applyBorder="1" applyAlignment="1" applyProtection="1">
      <alignment horizontal="left" vertical="center" shrinkToFit="1"/>
      <protection locked="0"/>
    </xf>
    <xf numFmtId="0" fontId="22" fillId="0" borderId="5" xfId="0" applyNumberFormat="1" applyFont="1" applyBorder="1" applyAlignment="1" applyProtection="1">
      <alignment horizontal="center" vertical="center" shrinkToFit="1"/>
      <protection locked="0"/>
    </xf>
    <xf numFmtId="0" fontId="21" fillId="0" borderId="11" xfId="0" applyFont="1" applyBorder="1" applyAlignment="1">
      <alignment vertical="center"/>
    </xf>
    <xf numFmtId="0" fontId="22" fillId="2" borderId="5" xfId="0" applyNumberFormat="1" applyFont="1" applyFill="1" applyBorder="1" applyAlignment="1" applyProtection="1">
      <alignment horizontal="left" vertical="center" shrinkToFit="1"/>
      <protection locked="0"/>
    </xf>
    <xf numFmtId="179" fontId="22" fillId="2" borderId="5" xfId="0" applyNumberFormat="1" applyFont="1" applyFill="1" applyBorder="1" applyAlignment="1" applyProtection="1">
      <alignment horizontal="right" vertical="center" shrinkToFit="1"/>
      <protection locked="0"/>
    </xf>
    <xf numFmtId="0" fontId="22" fillId="2" borderId="5" xfId="0" applyNumberFormat="1" applyFont="1" applyFill="1" applyBorder="1" applyAlignment="1" applyProtection="1">
      <alignment horizontal="left" vertical="center" wrapText="1" shrinkToFit="1"/>
      <protection locked="0"/>
    </xf>
    <xf numFmtId="0" fontId="22" fillId="0" borderId="5" xfId="0" applyNumberFormat="1" applyFont="1" applyBorder="1" applyAlignment="1" applyProtection="1">
      <alignment horizontal="left" vertical="center" wrapText="1" shrinkToFit="1"/>
      <protection locked="0"/>
    </xf>
    <xf numFmtId="38" fontId="22" fillId="2" borderId="5" xfId="2" applyFont="1" applyFill="1" applyBorder="1" applyAlignment="1" applyProtection="1">
      <alignment vertical="center" shrinkToFit="1"/>
      <protection locked="0"/>
    </xf>
    <xf numFmtId="38" fontId="22" fillId="0" borderId="5" xfId="2" applyFont="1" applyBorder="1" applyAlignment="1" applyProtection="1">
      <alignment vertical="center" shrinkToFit="1"/>
      <protection locked="0"/>
    </xf>
    <xf numFmtId="0" fontId="22" fillId="2" borderId="5" xfId="0" applyNumberFormat="1" applyFont="1" applyFill="1" applyBorder="1" applyAlignment="1" applyProtection="1">
      <alignment horizontal="left" vertical="center" wrapText="1"/>
      <protection locked="0"/>
    </xf>
    <xf numFmtId="0" fontId="22" fillId="2" borderId="5" xfId="0" applyNumberFormat="1" applyFont="1" applyFill="1" applyBorder="1" applyAlignment="1" applyProtection="1">
      <alignment horizontal="center" vertical="center" wrapText="1"/>
      <protection locked="0"/>
    </xf>
    <xf numFmtId="179" fontId="22" fillId="0" borderId="3" xfId="0" applyNumberFormat="1" applyFont="1" applyBorder="1" applyAlignment="1">
      <alignment horizontal="center" vertical="center" shrinkToFit="1"/>
    </xf>
    <xf numFmtId="179" fontId="22" fillId="0" borderId="3" xfId="0" applyNumberFormat="1" applyFont="1" applyBorder="1" applyAlignment="1">
      <alignment horizontal="center" vertical="center" wrapText="1" shrinkToFit="1"/>
    </xf>
    <xf numFmtId="179" fontId="22" fillId="0" borderId="4" xfId="0" applyNumberFormat="1" applyFont="1" applyBorder="1" applyAlignment="1">
      <alignment horizontal="center" vertical="center" shrinkToFit="1"/>
    </xf>
    <xf numFmtId="179" fontId="22" fillId="0" borderId="4" xfId="0" applyNumberFormat="1" applyFont="1" applyBorder="1" applyAlignment="1">
      <alignment horizontal="center" vertical="center" wrapText="1" shrinkToFit="1"/>
    </xf>
    <xf numFmtId="179" fontId="22" fillId="0" borderId="2" xfId="0" applyNumberFormat="1" applyFont="1" applyBorder="1" applyAlignment="1">
      <alignment horizontal="center" vertical="center" wrapText="1" shrinkToFit="1"/>
    </xf>
    <xf numFmtId="179" fontId="22" fillId="0" borderId="9" xfId="0" applyNumberFormat="1" applyFont="1" applyBorder="1" applyAlignment="1">
      <alignment horizontal="center" vertical="center" wrapText="1" shrinkToFit="1"/>
    </xf>
    <xf numFmtId="179" fontId="22" fillId="0" borderId="7" xfId="0" applyNumberFormat="1" applyFont="1" applyBorder="1" applyAlignment="1">
      <alignment horizontal="center" vertical="center" wrapText="1" shrinkToFit="1"/>
    </xf>
    <xf numFmtId="179" fontId="22" fillId="0" borderId="5" xfId="0" applyNumberFormat="1" applyFont="1" applyBorder="1" applyAlignment="1" applyProtection="1">
      <alignment horizontal="left" vertical="center" shrinkToFit="1"/>
      <protection locked="0"/>
    </xf>
    <xf numFmtId="0" fontId="0" fillId="0" borderId="5" xfId="0" applyFont="1" applyBorder="1" applyAlignment="1">
      <alignment vertical="center" wrapText="1"/>
    </xf>
    <xf numFmtId="0" fontId="0" fillId="0" borderId="5" xfId="0" applyFont="1" applyBorder="1">
      <alignment vertical="center"/>
    </xf>
    <xf numFmtId="0" fontId="22" fillId="2" borderId="5" xfId="0" applyNumberFormat="1" applyFont="1" applyFill="1" applyBorder="1" applyAlignment="1" applyProtection="1">
      <alignment vertical="center" wrapText="1" shrinkToFit="1"/>
      <protection locked="0"/>
    </xf>
    <xf numFmtId="0" fontId="22" fillId="0" borderId="5" xfId="0" applyNumberFormat="1" applyFont="1" applyBorder="1" applyAlignment="1" applyProtection="1">
      <alignment horizontal="center" vertical="center" wrapText="1" shrinkToFit="1"/>
      <protection locked="0"/>
    </xf>
    <xf numFmtId="0" fontId="22" fillId="0" borderId="5" xfId="0" applyNumberFormat="1" applyFont="1" applyBorder="1" applyAlignment="1" applyProtection="1">
      <alignment vertical="center" wrapText="1" shrinkToFit="1"/>
      <protection locked="0"/>
    </xf>
    <xf numFmtId="0" fontId="21" fillId="0" borderId="1" xfId="0" applyFont="1" applyBorder="1" applyAlignment="1">
      <alignment vertical="center"/>
    </xf>
    <xf numFmtId="179" fontId="22" fillId="0" borderId="8" xfId="0" applyNumberFormat="1" applyFont="1" applyBorder="1" applyAlignment="1">
      <alignment horizontal="center" vertical="center" wrapText="1" shrinkToFit="1"/>
    </xf>
    <xf numFmtId="0" fontId="6" fillId="0" borderId="0" xfId="0" quotePrefix="1" applyFont="1">
      <alignment vertical="center"/>
    </xf>
    <xf numFmtId="0" fontId="7" fillId="2" borderId="0" xfId="0" applyFont="1" applyFill="1" applyAlignment="1">
      <alignment vertical="center" shrinkToFit="1"/>
    </xf>
    <xf numFmtId="0" fontId="6" fillId="2" borderId="0" xfId="0" applyFont="1" applyFill="1" applyAlignment="1">
      <alignment vertical="top" wrapText="1"/>
    </xf>
    <xf numFmtId="177" fontId="6" fillId="0" borderId="0" xfId="0" applyNumberFormat="1" applyFont="1" applyFill="1" applyAlignment="1">
      <alignment horizontal="center" vertical="center" shrinkToFit="1"/>
    </xf>
    <xf numFmtId="0" fontId="6" fillId="0" borderId="0" xfId="0" applyFont="1" applyFill="1" applyAlignment="1">
      <alignment vertical="top" wrapText="1"/>
    </xf>
    <xf numFmtId="0" fontId="6" fillId="2" borderId="0" xfId="0" applyFont="1" applyFill="1">
      <alignment vertical="center"/>
    </xf>
    <xf numFmtId="0" fontId="0" fillId="0" borderId="0" xfId="0" applyFont="1" applyAlignment="1">
      <alignment horizontal="center" vertical="center"/>
    </xf>
    <xf numFmtId="0" fontId="6" fillId="0" borderId="0" xfId="0" applyFont="1">
      <alignment vertical="center"/>
    </xf>
    <xf numFmtId="0" fontId="27" fillId="0" borderId="0" xfId="0" applyFont="1">
      <alignment vertical="center"/>
    </xf>
    <xf numFmtId="0" fontId="22" fillId="0" borderId="5" xfId="0" applyNumberFormat="1" applyFont="1" applyFill="1" applyBorder="1" applyAlignment="1" applyProtection="1">
      <alignment horizontal="left" vertical="center" wrapText="1" shrinkToFit="1"/>
      <protection locked="0"/>
    </xf>
    <xf numFmtId="0" fontId="30" fillId="0" borderId="0" xfId="6" applyFont="1">
      <alignment vertical="center"/>
    </xf>
    <xf numFmtId="0" fontId="6" fillId="0" borderId="0" xfId="0" applyFont="1">
      <alignment vertical="center"/>
    </xf>
    <xf numFmtId="0" fontId="31" fillId="0" borderId="0" xfId="0" applyFont="1">
      <alignment vertical="center"/>
    </xf>
    <xf numFmtId="0" fontId="32" fillId="0" borderId="0" xfId="0" applyFont="1">
      <alignment vertical="center"/>
    </xf>
    <xf numFmtId="0" fontId="4" fillId="0" borderId="5" xfId="0" applyFont="1" applyBorder="1" applyAlignment="1">
      <alignment vertical="center" wrapText="1"/>
    </xf>
    <xf numFmtId="0" fontId="4" fillId="0" borderId="5"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7" xfId="0" applyFont="1" applyBorder="1" applyAlignment="1">
      <alignment vertical="center" wrapText="1"/>
    </xf>
    <xf numFmtId="0" fontId="33" fillId="0" borderId="6" xfId="5" applyFont="1" applyBorder="1">
      <alignment vertical="center"/>
    </xf>
    <xf numFmtId="0" fontId="6" fillId="0" borderId="0" xfId="0" applyFont="1">
      <alignment vertical="center"/>
    </xf>
    <xf numFmtId="0" fontId="0" fillId="0" borderId="0" xfId="0" applyFont="1" applyAlignment="1">
      <alignment vertical="center" wrapText="1"/>
    </xf>
    <xf numFmtId="179" fontId="23" fillId="0" borderId="0" xfId="0" applyNumberFormat="1" applyFont="1" applyBorder="1" applyAlignment="1">
      <alignment horizontal="right" vertical="center"/>
    </xf>
    <xf numFmtId="38" fontId="0" fillId="0" borderId="0" xfId="2" applyFont="1">
      <alignment vertical="center"/>
    </xf>
    <xf numFmtId="38" fontId="0" fillId="0" borderId="0" xfId="2" applyFont="1" applyAlignment="1">
      <alignment vertical="center" wrapText="1"/>
    </xf>
    <xf numFmtId="38" fontId="3" fillId="0" borderId="0" xfId="2" applyFont="1" applyBorder="1" applyAlignment="1">
      <alignment horizontal="right" vertical="center"/>
    </xf>
    <xf numFmtId="0" fontId="0" fillId="0" borderId="5" xfId="0" applyFont="1" applyBorder="1" applyAlignment="1">
      <alignment vertical="center"/>
    </xf>
    <xf numFmtId="181" fontId="0" fillId="0" borderId="5" xfId="0" applyNumberFormat="1" applyFont="1" applyBorder="1" applyAlignment="1">
      <alignment vertical="center"/>
    </xf>
    <xf numFmtId="38" fontId="0" fillId="0" borderId="5" xfId="2" applyFont="1" applyBorder="1">
      <alignment vertical="center"/>
    </xf>
    <xf numFmtId="0" fontId="0" fillId="0" borderId="5" xfId="0" applyFont="1" applyFill="1" applyBorder="1">
      <alignment vertical="center"/>
    </xf>
    <xf numFmtId="176" fontId="7" fillId="0" borderId="0" xfId="0" applyNumberFormat="1" applyFont="1">
      <alignment vertical="center"/>
    </xf>
    <xf numFmtId="176" fontId="6" fillId="0" borderId="0" xfId="0" applyNumberFormat="1" applyFont="1">
      <alignment vertical="center"/>
    </xf>
    <xf numFmtId="178" fontId="6" fillId="0" borderId="0" xfId="0" applyNumberFormat="1" applyFont="1">
      <alignment vertical="center"/>
    </xf>
    <xf numFmtId="179" fontId="22" fillId="2" borderId="4" xfId="0" applyNumberFormat="1" applyFont="1" applyFill="1" applyBorder="1" applyAlignment="1">
      <alignment horizontal="center" vertical="center" wrapText="1" shrinkToFit="1"/>
    </xf>
    <xf numFmtId="183" fontId="22" fillId="2" borderId="5" xfId="0" applyNumberFormat="1" applyFont="1" applyFill="1" applyBorder="1" applyAlignment="1" applyProtection="1">
      <alignment horizontal="right" vertical="center" shrinkToFit="1"/>
      <protection locked="0"/>
    </xf>
    <xf numFmtId="182" fontId="22" fillId="2" borderId="5" xfId="0" applyNumberFormat="1" applyFont="1" applyFill="1" applyBorder="1" applyAlignment="1" applyProtection="1">
      <alignment horizontal="right" vertical="center" shrinkToFit="1"/>
      <protection locked="0"/>
    </xf>
    <xf numFmtId="183" fontId="22" fillId="2" borderId="5" xfId="2" applyNumberFormat="1" applyFont="1" applyFill="1" applyBorder="1" applyAlignment="1" applyProtection="1">
      <alignment horizontal="right" vertical="center" shrinkToFit="1"/>
      <protection locked="0"/>
    </xf>
    <xf numFmtId="0" fontId="22" fillId="2" borderId="6" xfId="0" applyNumberFormat="1" applyFont="1" applyFill="1" applyBorder="1" applyAlignment="1" applyProtection="1">
      <alignment horizontal="left" vertical="center" shrinkToFit="1"/>
      <protection locked="0"/>
    </xf>
    <xf numFmtId="0" fontId="23" fillId="0" borderId="1" xfId="0" applyFont="1" applyBorder="1" applyAlignment="1">
      <alignment vertical="center"/>
    </xf>
    <xf numFmtId="179" fontId="22" fillId="0" borderId="1" xfId="0" applyNumberFormat="1" applyFont="1" applyBorder="1" applyAlignment="1">
      <alignment horizontal="center" vertical="center" wrapText="1" shrinkToFit="1"/>
    </xf>
    <xf numFmtId="0" fontId="22" fillId="2" borderId="9" xfId="0" applyNumberFormat="1" applyFont="1" applyFill="1" applyBorder="1" applyAlignment="1" applyProtection="1">
      <alignment horizontal="left" vertical="center" wrapText="1"/>
      <protection locked="0"/>
    </xf>
    <xf numFmtId="183" fontId="22" fillId="2" borderId="6" xfId="0" applyNumberFormat="1" applyFont="1" applyFill="1" applyBorder="1" applyAlignment="1" applyProtection="1">
      <alignment horizontal="right" vertical="center" shrinkToFit="1"/>
      <protection locked="0"/>
    </xf>
    <xf numFmtId="0" fontId="6" fillId="0" borderId="0" xfId="0" applyFont="1" applyAlignment="1">
      <alignment horizontal="distributed" vertical="center"/>
    </xf>
    <xf numFmtId="0" fontId="6" fillId="0" borderId="0" xfId="0" applyFont="1">
      <alignment vertical="center"/>
    </xf>
    <xf numFmtId="179" fontId="22" fillId="0" borderId="3" xfId="0" applyNumberFormat="1" applyFont="1" applyBorder="1" applyAlignment="1">
      <alignment horizontal="center" vertical="center" shrinkToFit="1"/>
    </xf>
    <xf numFmtId="179" fontId="22" fillId="0" borderId="4" xfId="0" applyNumberFormat="1" applyFont="1" applyBorder="1" applyAlignment="1">
      <alignment horizontal="center" vertical="center" shrinkToFit="1"/>
    </xf>
    <xf numFmtId="179" fontId="22" fillId="0" borderId="3" xfId="0" applyNumberFormat="1" applyFont="1" applyBorder="1" applyAlignment="1">
      <alignment horizontal="center" vertical="center" wrapText="1" shrinkToFit="1"/>
    </xf>
    <xf numFmtId="179" fontId="22" fillId="0" borderId="4" xfId="0" applyNumberFormat="1" applyFont="1" applyBorder="1" applyAlignment="1">
      <alignment horizontal="center" vertical="center" wrapText="1" shrinkToFit="1"/>
    </xf>
    <xf numFmtId="179" fontId="22" fillId="0" borderId="2" xfId="0" applyNumberFormat="1" applyFont="1" applyBorder="1" applyAlignment="1">
      <alignment horizontal="center" vertical="center" wrapText="1" shrinkToFit="1"/>
    </xf>
    <xf numFmtId="179" fontId="22" fillId="0" borderId="9" xfId="0" applyNumberFormat="1" applyFont="1" applyBorder="1" applyAlignment="1">
      <alignment horizontal="center" vertical="center" wrapText="1" shrinkToFit="1"/>
    </xf>
    <xf numFmtId="179" fontId="22" fillId="0" borderId="7" xfId="0" applyNumberFormat="1" applyFont="1" applyBorder="1" applyAlignment="1">
      <alignment horizontal="center" vertical="center" wrapText="1" shrinkToFit="1"/>
    </xf>
    <xf numFmtId="179" fontId="29" fillId="2" borderId="5" xfId="0" applyNumberFormat="1" applyFont="1" applyFill="1" applyBorder="1" applyAlignment="1" applyProtection="1">
      <alignment horizontal="right" vertical="center" shrinkToFit="1"/>
      <protection locked="0"/>
    </xf>
    <xf numFmtId="179" fontId="22" fillId="4" borderId="4" xfId="0" applyNumberFormat="1" applyFont="1" applyFill="1" applyBorder="1" applyAlignment="1">
      <alignment horizontal="center" vertical="center" wrapText="1" shrinkToFit="1"/>
    </xf>
    <xf numFmtId="0" fontId="21" fillId="0" borderId="0" xfId="0" applyFont="1" applyBorder="1" applyAlignment="1">
      <alignment vertical="center" shrinkToFit="1"/>
    </xf>
    <xf numFmtId="179" fontId="23" fillId="0" borderId="4" xfId="0" applyNumberFormat="1" applyFont="1" applyBorder="1" applyAlignment="1">
      <alignment vertical="center"/>
    </xf>
    <xf numFmtId="179" fontId="22" fillId="3" borderId="5" xfId="0" applyNumberFormat="1" applyFont="1" applyFill="1" applyBorder="1" applyAlignment="1">
      <alignment horizontal="center" vertical="center" wrapText="1" shrinkToFit="1"/>
    </xf>
    <xf numFmtId="0" fontId="22" fillId="2" borderId="5" xfId="0" applyNumberFormat="1" applyFont="1" applyFill="1" applyBorder="1" applyAlignment="1" applyProtection="1">
      <alignment horizontal="right" vertical="center" shrinkToFit="1"/>
      <protection locked="0"/>
    </xf>
    <xf numFmtId="183" fontId="22" fillId="0" borderId="5" xfId="2" applyNumberFormat="1" applyFont="1" applyFill="1" applyBorder="1" applyAlignment="1" applyProtection="1">
      <alignment horizontal="right" vertical="center" shrinkToFit="1"/>
      <protection locked="0"/>
    </xf>
    <xf numFmtId="179" fontId="22" fillId="4" borderId="5" xfId="0" applyNumberFormat="1" applyFont="1" applyFill="1" applyBorder="1" applyAlignment="1">
      <alignment horizontal="center" vertical="center" wrapText="1" shrinkToFit="1"/>
    </xf>
    <xf numFmtId="0" fontId="22" fillId="0" borderId="5" xfId="0" applyNumberFormat="1" applyFont="1" applyFill="1" applyBorder="1" applyAlignment="1" applyProtection="1">
      <alignment horizontal="left" vertical="center" wrapText="1"/>
      <protection locked="0"/>
    </xf>
    <xf numFmtId="0" fontId="22" fillId="0" borderId="5" xfId="0" applyNumberFormat="1" applyFont="1" applyFill="1" applyBorder="1" applyAlignment="1" applyProtection="1">
      <alignment vertical="center" wrapText="1" shrinkToFit="1"/>
      <protection locked="0"/>
    </xf>
    <xf numFmtId="0" fontId="1" fillId="0" borderId="0" xfId="7">
      <alignment vertical="center"/>
    </xf>
    <xf numFmtId="0" fontId="38" fillId="0" borderId="0" xfId="7" applyFont="1" applyAlignment="1">
      <alignment horizontal="center" vertical="center"/>
    </xf>
    <xf numFmtId="0" fontId="39" fillId="0" borderId="0" xfId="7" applyFont="1">
      <alignment vertical="center"/>
    </xf>
    <xf numFmtId="0" fontId="40" fillId="0" borderId="0" xfId="7" applyFont="1">
      <alignment vertical="center"/>
    </xf>
    <xf numFmtId="0" fontId="41" fillId="0" borderId="0" xfId="7" applyFont="1" applyAlignment="1">
      <alignment vertical="top"/>
    </xf>
    <xf numFmtId="0" fontId="42" fillId="0" borderId="0" xfId="7" applyFont="1" applyAlignment="1"/>
    <xf numFmtId="0" fontId="43" fillId="0" borderId="0" xfId="7" applyFont="1" applyAlignment="1"/>
    <xf numFmtId="0" fontId="36" fillId="0" borderId="29" xfId="0" applyFont="1" applyBorder="1">
      <alignment vertical="center"/>
    </xf>
    <xf numFmtId="0" fontId="40" fillId="0" borderId="30" xfId="0" applyFont="1" applyBorder="1">
      <alignment vertical="center"/>
    </xf>
    <xf numFmtId="0" fontId="40" fillId="0" borderId="31" xfId="0" applyFont="1" applyBorder="1">
      <alignment vertical="center"/>
    </xf>
    <xf numFmtId="0" fontId="45" fillId="0" borderId="29" xfId="7" applyFont="1" applyBorder="1" applyAlignment="1">
      <alignment horizontal="center" vertical="center"/>
    </xf>
    <xf numFmtId="0" fontId="45" fillId="0" borderId="33" xfId="7" applyFont="1" applyBorder="1" applyAlignment="1">
      <alignment horizontal="center" vertical="center"/>
    </xf>
    <xf numFmtId="0" fontId="45" fillId="0" borderId="34" xfId="7" applyFont="1" applyBorder="1" applyAlignment="1">
      <alignment horizontal="center" vertical="center"/>
    </xf>
    <xf numFmtId="0" fontId="1" fillId="0" borderId="8" xfId="7" applyBorder="1">
      <alignment vertical="center"/>
    </xf>
    <xf numFmtId="0" fontId="1" fillId="0" borderId="15" xfId="7" applyBorder="1">
      <alignment vertical="center"/>
    </xf>
    <xf numFmtId="0" fontId="1" fillId="0" borderId="32" xfId="7" applyBorder="1">
      <alignment vertical="center"/>
    </xf>
    <xf numFmtId="0" fontId="43" fillId="5" borderId="0" xfId="7" applyFont="1" applyFill="1" applyAlignment="1">
      <alignment horizontal="center" vertical="center"/>
    </xf>
    <xf numFmtId="0" fontId="43" fillId="5" borderId="1" xfId="7" applyFont="1" applyFill="1" applyBorder="1" applyAlignment="1">
      <alignment horizontal="center" vertical="center"/>
    </xf>
    <xf numFmtId="0" fontId="45" fillId="0" borderId="54" xfId="7" applyFont="1" applyBorder="1" applyAlignment="1">
      <alignment horizontal="center" vertical="center"/>
    </xf>
    <xf numFmtId="0" fontId="45" fillId="0" borderId="55" xfId="7" applyFont="1" applyBorder="1" applyAlignment="1">
      <alignment horizontal="center" vertical="center"/>
    </xf>
    <xf numFmtId="0" fontId="48" fillId="0" borderId="9" xfId="7" applyFont="1" applyBorder="1">
      <alignment vertical="center"/>
    </xf>
    <xf numFmtId="0" fontId="49" fillId="7" borderId="9" xfId="7" applyFont="1" applyFill="1" applyBorder="1">
      <alignment vertical="center"/>
    </xf>
    <xf numFmtId="0" fontId="1" fillId="0" borderId="0" xfId="7" applyAlignment="1">
      <alignment horizontal="center" vertical="center"/>
    </xf>
    <xf numFmtId="0" fontId="42" fillId="0" borderId="0" xfId="7" applyFont="1" applyAlignment="1">
      <alignment horizontal="center" vertical="center"/>
    </xf>
    <xf numFmtId="0" fontId="43" fillId="0" borderId="17" xfId="7" applyFont="1" applyBorder="1" applyAlignment="1">
      <alignment horizontal="center" vertical="center"/>
    </xf>
    <xf numFmtId="0" fontId="36" fillId="0" borderId="59" xfId="0" applyFont="1" applyBorder="1" applyAlignment="1">
      <alignment horizontal="left" vertical="center"/>
    </xf>
    <xf numFmtId="0" fontId="36" fillId="0" borderId="60" xfId="0" quotePrefix="1" applyFont="1" applyBorder="1" applyAlignment="1">
      <alignment horizontal="left" vertical="center"/>
    </xf>
    <xf numFmtId="0" fontId="36" fillId="0" borderId="60" xfId="0" applyFont="1" applyBorder="1" applyAlignment="1">
      <alignment horizontal="left" vertical="center"/>
    </xf>
    <xf numFmtId="0" fontId="36" fillId="0" borderId="60" xfId="7" applyFont="1" applyBorder="1" applyAlignment="1">
      <alignment horizontal="left" vertical="center"/>
    </xf>
    <xf numFmtId="0" fontId="36" fillId="0" borderId="60" xfId="7" quotePrefix="1" applyFont="1" applyBorder="1" applyAlignment="1">
      <alignment horizontal="left" vertical="center"/>
    </xf>
    <xf numFmtId="0" fontId="36" fillId="0" borderId="60" xfId="7" applyFont="1" applyBorder="1" applyAlignment="1">
      <alignment horizontal="right" vertical="center"/>
    </xf>
    <xf numFmtId="0" fontId="50" fillId="0" borderId="60" xfId="7" applyFont="1" applyBorder="1" applyAlignment="1">
      <alignment horizontal="left" vertical="center"/>
    </xf>
    <xf numFmtId="0" fontId="40" fillId="0" borderId="60" xfId="7" applyFont="1" applyBorder="1">
      <alignment vertical="center"/>
    </xf>
    <xf numFmtId="0" fontId="1" fillId="0" borderId="16" xfId="7" applyBorder="1" applyAlignment="1">
      <alignment horizontal="left" vertical="center"/>
    </xf>
    <xf numFmtId="0" fontId="1" fillId="0" borderId="1" xfId="7" applyBorder="1">
      <alignment vertical="center"/>
    </xf>
    <xf numFmtId="0" fontId="1" fillId="0" borderId="17" xfId="7" applyBorder="1">
      <alignment vertical="center"/>
    </xf>
    <xf numFmtId="0" fontId="36" fillId="0" borderId="58" xfId="0" applyFont="1" applyBorder="1" applyAlignment="1">
      <alignment horizontal="left"/>
    </xf>
    <xf numFmtId="0" fontId="36" fillId="8" borderId="46" xfId="0" quotePrefix="1" applyFont="1" applyFill="1" applyBorder="1" applyAlignment="1">
      <alignment horizontal="center"/>
    </xf>
    <xf numFmtId="0" fontId="36" fillId="0" borderId="46" xfId="0" applyFont="1" applyBorder="1" applyAlignment="1">
      <alignment horizontal="left"/>
    </xf>
    <xf numFmtId="0" fontId="40" fillId="8" borderId="46" xfId="0" applyFont="1" applyFill="1" applyBorder="1" applyAlignment="1">
      <alignment horizontal="center"/>
    </xf>
    <xf numFmtId="0" fontId="36" fillId="0" borderId="46" xfId="0" quotePrefix="1" applyFont="1" applyBorder="1" applyAlignment="1">
      <alignment horizontal="left"/>
    </xf>
    <xf numFmtId="0" fontId="40" fillId="0" borderId="47" xfId="0" applyFont="1" applyBorder="1" applyAlignment="1">
      <alignment horizontal="left"/>
    </xf>
    <xf numFmtId="0" fontId="40" fillId="0" borderId="75" xfId="0" applyFont="1" applyBorder="1" applyAlignment="1">
      <alignment horizontal="left" vertical="center"/>
    </xf>
    <xf numFmtId="0" fontId="40" fillId="0" borderId="0" xfId="0" quotePrefix="1" applyFont="1" applyAlignment="1">
      <alignment horizontal="center"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quotePrefix="1" applyFont="1" applyAlignment="1">
      <alignment horizontal="left" vertical="center"/>
    </xf>
    <xf numFmtId="0" fontId="40" fillId="0" borderId="32" xfId="0" applyFont="1" applyBorder="1" applyAlignment="1">
      <alignment horizontal="left" vertical="center"/>
    </xf>
    <xf numFmtId="0" fontId="40" fillId="0" borderId="75" xfId="0" applyFont="1" applyBorder="1" applyAlignment="1">
      <alignment horizontal="left" vertical="top"/>
    </xf>
    <xf numFmtId="0" fontId="40" fillId="8" borderId="0" xfId="0" quotePrefix="1" applyFont="1" applyFill="1" applyAlignment="1">
      <alignment horizontal="center" vertical="top"/>
    </xf>
    <xf numFmtId="0" fontId="40" fillId="0" borderId="0" xfId="0" applyFont="1" applyAlignment="1">
      <alignment horizontal="left" vertical="top"/>
    </xf>
    <xf numFmtId="0" fontId="40" fillId="8" borderId="0" xfId="0" applyFont="1" applyFill="1" applyAlignment="1">
      <alignment horizontal="center" vertical="top"/>
    </xf>
    <xf numFmtId="0" fontId="40" fillId="0" borderId="0" xfId="0" quotePrefix="1" applyFont="1" applyAlignment="1">
      <alignment horizontal="left" vertical="top"/>
    </xf>
    <xf numFmtId="0" fontId="40" fillId="0" borderId="32" xfId="0" applyFont="1" applyBorder="1" applyAlignment="1">
      <alignment horizontal="left" vertical="top"/>
    </xf>
    <xf numFmtId="0" fontId="46" fillId="6" borderId="90" xfId="7" applyFont="1" applyFill="1" applyBorder="1" applyAlignment="1">
      <alignment horizontal="center" vertical="center"/>
    </xf>
    <xf numFmtId="0" fontId="46" fillId="6" borderId="33" xfId="7" applyFont="1" applyFill="1" applyBorder="1" applyAlignment="1">
      <alignment horizontal="center" vertical="center"/>
    </xf>
    <xf numFmtId="0" fontId="46" fillId="6" borderId="91" xfId="7" applyFont="1" applyFill="1" applyBorder="1" applyAlignment="1">
      <alignment horizontal="center" vertical="center"/>
    </xf>
    <xf numFmtId="0" fontId="46" fillId="6" borderId="53" xfId="7" applyFont="1" applyFill="1" applyBorder="1" applyAlignment="1">
      <alignment horizontal="center" vertical="center"/>
    </xf>
    <xf numFmtId="0" fontId="46" fillId="6" borderId="54" xfId="7" applyFont="1" applyFill="1" applyBorder="1" applyAlignment="1">
      <alignment horizontal="center" vertical="center"/>
    </xf>
    <xf numFmtId="0" fontId="46" fillId="6" borderId="55" xfId="7" applyFont="1" applyFill="1" applyBorder="1" applyAlignment="1">
      <alignment horizontal="center" vertical="center"/>
    </xf>
    <xf numFmtId="0" fontId="43" fillId="0" borderId="0" xfId="7" applyFont="1" applyAlignment="1">
      <alignment vertical="center" textRotation="255"/>
    </xf>
    <xf numFmtId="0" fontId="46" fillId="0" borderId="0" xfId="7" applyFont="1" applyAlignment="1">
      <alignment horizontal="center" vertical="center"/>
    </xf>
    <xf numFmtId="0" fontId="40" fillId="0" borderId="2" xfId="7" applyFont="1" applyBorder="1" applyAlignment="1">
      <alignment horizontal="center" vertical="center"/>
    </xf>
    <xf numFmtId="0" fontId="40" fillId="0" borderId="15" xfId="7" applyFont="1" applyBorder="1" applyAlignment="1">
      <alignment horizontal="center" vertical="center"/>
    </xf>
    <xf numFmtId="0" fontId="40" fillId="0" borderId="0" xfId="7" applyFont="1" applyAlignment="1">
      <alignment horizontal="center" vertical="center"/>
    </xf>
    <xf numFmtId="0" fontId="1" fillId="0" borderId="0" xfId="7" applyAlignment="1">
      <alignment horizontal="right" vertical="center"/>
    </xf>
    <xf numFmtId="0" fontId="1" fillId="0" borderId="0" xfId="7" quotePrefix="1">
      <alignment vertical="center"/>
    </xf>
    <xf numFmtId="0" fontId="1" fillId="0" borderId="16" xfId="7" applyBorder="1">
      <alignment vertical="center"/>
    </xf>
    <xf numFmtId="0" fontId="1" fillId="0" borderId="1" xfId="7" applyBorder="1" applyAlignment="1">
      <alignment horizontal="right" vertical="center"/>
    </xf>
    <xf numFmtId="0" fontId="1" fillId="0" borderId="1" xfId="7" quotePrefix="1" applyBorder="1">
      <alignment vertical="center"/>
    </xf>
    <xf numFmtId="0" fontId="46" fillId="0" borderId="90" xfId="7" applyFont="1" applyBorder="1" applyAlignment="1">
      <alignment horizontal="center" vertical="center"/>
    </xf>
    <xf numFmtId="0" fontId="46" fillId="0" borderId="33" xfId="7" applyFont="1" applyBorder="1" applyAlignment="1">
      <alignment horizontal="center" vertical="center"/>
    </xf>
    <xf numFmtId="0" fontId="46" fillId="0" borderId="96" xfId="7" applyFont="1" applyBorder="1" applyAlignment="1">
      <alignment horizontal="center" vertical="center"/>
    </xf>
    <xf numFmtId="0" fontId="46" fillId="0" borderId="54" xfId="7" applyFont="1" applyBorder="1" applyAlignment="1">
      <alignment horizontal="center" vertical="center"/>
    </xf>
    <xf numFmtId="0" fontId="46" fillId="0" borderId="55" xfId="7" applyFont="1" applyBorder="1" applyAlignment="1">
      <alignment horizontal="center" vertical="center"/>
    </xf>
    <xf numFmtId="0" fontId="51" fillId="0" borderId="0" xfId="7" applyFont="1" applyAlignment="1">
      <alignment vertical="center" wrapText="1"/>
    </xf>
    <xf numFmtId="0" fontId="43" fillId="0" borderId="0" xfId="7" applyFont="1">
      <alignment vertical="center"/>
    </xf>
    <xf numFmtId="0" fontId="51" fillId="0" borderId="39" xfId="7" applyFont="1" applyBorder="1">
      <alignment vertical="center"/>
    </xf>
    <xf numFmtId="0" fontId="51" fillId="0" borderId="39" xfId="7" applyFont="1" applyBorder="1" applyAlignment="1">
      <alignment vertical="center" wrapText="1"/>
    </xf>
    <xf numFmtId="0" fontId="36" fillId="0" borderId="0" xfId="7" applyFont="1" applyAlignment="1"/>
    <xf numFmtId="0" fontId="51" fillId="0" borderId="19" xfId="7" applyFont="1" applyBorder="1">
      <alignment vertical="center"/>
    </xf>
    <xf numFmtId="0" fontId="54" fillId="0" borderId="19" xfId="7" applyFont="1" applyBorder="1">
      <alignment vertical="center"/>
    </xf>
    <xf numFmtId="176" fontId="0" fillId="0" borderId="0" xfId="0" applyNumberFormat="1">
      <alignment vertical="center"/>
    </xf>
    <xf numFmtId="0" fontId="55" fillId="0" borderId="0" xfId="0" applyFont="1">
      <alignment vertical="center"/>
    </xf>
    <xf numFmtId="0" fontId="55" fillId="0" borderId="0" xfId="0" applyFont="1" applyAlignment="1">
      <alignment horizontal="left" vertical="center"/>
    </xf>
    <xf numFmtId="0" fontId="6" fillId="0" borderId="0" xfId="0" applyFont="1">
      <alignment vertical="center"/>
    </xf>
    <xf numFmtId="0" fontId="6" fillId="2" borderId="0" xfId="0" applyFont="1" applyFill="1" applyAlignment="1">
      <alignment vertical="top" wrapText="1"/>
    </xf>
    <xf numFmtId="0" fontId="6" fillId="0" borderId="0" xfId="0" applyFont="1">
      <alignment vertical="center"/>
    </xf>
    <xf numFmtId="179" fontId="23" fillId="0" borderId="99" xfId="0" applyNumberFormat="1" applyFont="1" applyBorder="1" applyAlignment="1">
      <alignment vertical="center"/>
    </xf>
    <xf numFmtId="0" fontId="6" fillId="0" borderId="0" xfId="0" applyFont="1">
      <alignment vertical="center"/>
    </xf>
    <xf numFmtId="0" fontId="57" fillId="0" borderId="0" xfId="5" applyFont="1">
      <alignment vertical="center"/>
    </xf>
    <xf numFmtId="0" fontId="8" fillId="2" borderId="0" xfId="0" applyFont="1" applyFill="1" applyAlignment="1">
      <alignment horizontal="left" vertical="center"/>
    </xf>
    <xf numFmtId="0" fontId="4" fillId="0" borderId="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6" fillId="0" borderId="3" xfId="0" applyFont="1" applyBorder="1" applyAlignment="1">
      <alignment horizontal="center" vertical="distributed" textRotation="255" indent="1" shrinkToFit="1"/>
    </xf>
    <xf numFmtId="0" fontId="6" fillId="0" borderId="10" xfId="0" applyFont="1" applyBorder="1" applyAlignment="1">
      <alignment horizontal="center" vertical="distributed" textRotation="255" indent="1" shrinkToFit="1"/>
    </xf>
    <xf numFmtId="0" fontId="6" fillId="0" borderId="4" xfId="0" applyFont="1" applyBorder="1" applyAlignment="1">
      <alignment horizontal="center" vertical="distributed" textRotation="255" indent="1"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6" fillId="2" borderId="6" xfId="0" applyFont="1" applyFill="1" applyBorder="1" applyAlignment="1">
      <alignment vertical="center" shrinkToFit="1"/>
    </xf>
    <xf numFmtId="0" fontId="6" fillId="2" borderId="9" xfId="0" applyFont="1" applyFill="1" applyBorder="1" applyAlignment="1">
      <alignment vertical="center" shrinkToFit="1"/>
    </xf>
    <xf numFmtId="0" fontId="6" fillId="2" borderId="7" xfId="0" applyFont="1" applyFill="1" applyBorder="1" applyAlignment="1">
      <alignment vertical="center" shrinkToFit="1"/>
    </xf>
    <xf numFmtId="0" fontId="6" fillId="0" borderId="0" xfId="0" applyFont="1" applyFill="1" applyAlignment="1">
      <alignment horizontal="distributed" vertical="center"/>
    </xf>
    <xf numFmtId="176" fontId="6" fillId="2" borderId="0" xfId="0" applyNumberFormat="1" applyFont="1" applyFill="1" applyAlignment="1">
      <alignment horizontal="distributed" vertical="center"/>
    </xf>
    <xf numFmtId="0" fontId="6" fillId="0" borderId="0" xfId="0" applyFont="1" applyAlignment="1">
      <alignment horizontal="distributed" vertical="center"/>
    </xf>
    <xf numFmtId="0" fontId="6" fillId="2" borderId="0" xfId="0" applyFont="1" applyFill="1" applyAlignment="1">
      <alignment horizontal="center" vertical="center"/>
    </xf>
    <xf numFmtId="0" fontId="6" fillId="2" borderId="0" xfId="0" applyFont="1" applyFill="1" applyAlignment="1">
      <alignment vertical="center" shrinkToFit="1"/>
    </xf>
    <xf numFmtId="176" fontId="6" fillId="2" borderId="0" xfId="0" applyNumberFormat="1" applyFont="1" applyFill="1" applyAlignment="1">
      <alignment horizontal="left" vertical="center"/>
    </xf>
    <xf numFmtId="0" fontId="6" fillId="0" borderId="0" xfId="0" applyFont="1">
      <alignment vertical="center"/>
    </xf>
    <xf numFmtId="0" fontId="6" fillId="0" borderId="0" xfId="0" applyFont="1" applyAlignment="1">
      <alignment vertical="center" shrinkToFit="1"/>
    </xf>
    <xf numFmtId="178" fontId="6" fillId="0" borderId="0" xfId="0" applyNumberFormat="1" applyFont="1" applyAlignment="1">
      <alignment vertical="center" shrinkToFit="1"/>
    </xf>
    <xf numFmtId="179" fontId="22" fillId="0" borderId="3" xfId="0" applyNumberFormat="1" applyFont="1" applyBorder="1" applyAlignment="1">
      <alignment horizontal="center" vertical="center"/>
    </xf>
    <xf numFmtId="179" fontId="22" fillId="0" borderId="4" xfId="0" applyNumberFormat="1" applyFont="1" applyBorder="1" applyAlignment="1">
      <alignment horizontal="center" vertical="center"/>
    </xf>
    <xf numFmtId="179" fontId="22" fillId="0" borderId="3" xfId="0" applyNumberFormat="1" applyFont="1" applyBorder="1" applyAlignment="1">
      <alignment horizontal="center" vertical="center" shrinkToFit="1"/>
    </xf>
    <xf numFmtId="179" fontId="22" fillId="0" borderId="4" xfId="0" applyNumberFormat="1" applyFont="1" applyBorder="1" applyAlignment="1">
      <alignment horizontal="center" vertical="center" shrinkToFit="1"/>
    </xf>
    <xf numFmtId="0" fontId="21" fillId="0" borderId="11" xfId="0" applyFont="1" applyBorder="1" applyAlignment="1">
      <alignment vertical="center" shrinkToFit="1"/>
    </xf>
    <xf numFmtId="179" fontId="22" fillId="0" borderId="3" xfId="0" applyNumberFormat="1" applyFont="1" applyBorder="1" applyAlignment="1">
      <alignment horizontal="center" vertical="center" wrapText="1" shrinkToFit="1"/>
    </xf>
    <xf numFmtId="179" fontId="22" fillId="0" borderId="4" xfId="0" applyNumberFormat="1" applyFont="1" applyBorder="1" applyAlignment="1">
      <alignment horizontal="center" vertical="center" wrapText="1" shrinkToFi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179" fontId="22" fillId="0" borderId="2" xfId="0" applyNumberFormat="1" applyFont="1" applyBorder="1" applyAlignment="1">
      <alignment horizontal="center" vertical="center" wrapText="1" shrinkToFit="1"/>
    </xf>
    <xf numFmtId="179" fontId="22" fillId="0" borderId="15" xfId="0" applyNumberFormat="1" applyFont="1" applyBorder="1" applyAlignment="1">
      <alignment horizontal="center" vertical="center" wrapText="1" shrinkToFit="1"/>
    </xf>
    <xf numFmtId="0" fontId="21" fillId="0" borderId="1" xfId="0" applyFont="1" applyBorder="1" applyAlignment="1">
      <alignment horizontal="left" vertical="center" shrinkToFit="1"/>
    </xf>
    <xf numFmtId="176" fontId="6" fillId="0" borderId="0" xfId="0" applyNumberFormat="1" applyFont="1" applyFill="1" applyAlignment="1">
      <alignment horizontal="distributed" vertical="center"/>
    </xf>
    <xf numFmtId="0" fontId="6" fillId="0" borderId="0" xfId="0" applyFont="1" applyFill="1" applyAlignment="1">
      <alignment vertical="center" shrinkToFit="1"/>
    </xf>
    <xf numFmtId="0" fontId="41" fillId="0" borderId="85" xfId="7" applyFont="1" applyBorder="1" applyAlignment="1">
      <alignment vertical="center" wrapText="1"/>
    </xf>
    <xf numFmtId="0" fontId="1" fillId="0" borderId="49" xfId="7" applyBorder="1">
      <alignment vertical="center"/>
    </xf>
    <xf numFmtId="0" fontId="1" fillId="0" borderId="83" xfId="7" applyBorder="1">
      <alignment vertical="center"/>
    </xf>
    <xf numFmtId="0" fontId="1" fillId="0" borderId="76" xfId="7" applyBorder="1">
      <alignment vertical="center"/>
    </xf>
    <xf numFmtId="0" fontId="1" fillId="0" borderId="0" xfId="7">
      <alignment vertical="center"/>
    </xf>
    <xf numFmtId="0" fontId="1" fillId="0" borderId="97" xfId="7" applyBorder="1">
      <alignment vertical="center"/>
    </xf>
    <xf numFmtId="0" fontId="1" fillId="0" borderId="38" xfId="7" applyBorder="1">
      <alignment vertical="center"/>
    </xf>
    <xf numFmtId="0" fontId="1" fillId="0" borderId="39" xfId="7" applyBorder="1">
      <alignment vertical="center"/>
    </xf>
    <xf numFmtId="0" fontId="1" fillId="0" borderId="98" xfId="7" applyBorder="1">
      <alignment vertical="center"/>
    </xf>
    <xf numFmtId="0" fontId="51" fillId="0" borderId="39" xfId="7" applyFont="1" applyBorder="1" applyAlignment="1">
      <alignment horizontal="center" vertical="center" wrapText="1"/>
    </xf>
    <xf numFmtId="0" fontId="51" fillId="0" borderId="19" xfId="7" applyFont="1" applyBorder="1" applyAlignment="1">
      <alignment horizontal="left" vertical="center"/>
    </xf>
    <xf numFmtId="0" fontId="52" fillId="6" borderId="74" xfId="7" applyFont="1" applyFill="1" applyBorder="1" applyAlignment="1">
      <alignment horizontal="center" vertical="center"/>
    </xf>
    <xf numFmtId="0" fontId="52" fillId="6" borderId="71" xfId="7" applyFont="1" applyFill="1" applyBorder="1" applyAlignment="1">
      <alignment horizontal="center" vertical="center"/>
    </xf>
    <xf numFmtId="0" fontId="52" fillId="6" borderId="72" xfId="7" applyFont="1" applyFill="1" applyBorder="1" applyAlignment="1">
      <alignment horizontal="center" vertical="center"/>
    </xf>
    <xf numFmtId="0" fontId="52" fillId="6" borderId="80" xfId="7" applyFont="1" applyFill="1" applyBorder="1" applyAlignment="1">
      <alignment horizontal="center" vertical="center"/>
    </xf>
    <xf numFmtId="0" fontId="52" fillId="6" borderId="78" xfId="7" applyFont="1" applyFill="1" applyBorder="1" applyAlignment="1">
      <alignment horizontal="center" vertical="center"/>
    </xf>
    <xf numFmtId="0" fontId="52" fillId="6" borderId="18" xfId="7" applyFont="1" applyFill="1" applyBorder="1" applyAlignment="1">
      <alignment horizontal="center" vertical="center"/>
    </xf>
    <xf numFmtId="0" fontId="52" fillId="6" borderId="86" xfId="7" applyFont="1" applyFill="1" applyBorder="1" applyAlignment="1">
      <alignment horizontal="center" vertical="center"/>
    </xf>
    <xf numFmtId="0" fontId="52" fillId="6" borderId="84" xfId="7" applyFont="1" applyFill="1" applyBorder="1" applyAlignment="1">
      <alignment horizontal="center" vertical="center"/>
    </xf>
    <xf numFmtId="0" fontId="52" fillId="6" borderId="85" xfId="7" applyFont="1" applyFill="1" applyBorder="1" applyAlignment="1">
      <alignment horizontal="center" vertical="center"/>
    </xf>
    <xf numFmtId="0" fontId="40" fillId="0" borderId="68" xfId="7" applyFont="1" applyBorder="1" applyAlignment="1">
      <alignment horizontal="center" vertical="center"/>
    </xf>
    <xf numFmtId="0" fontId="1" fillId="0" borderId="46" xfId="7" applyBorder="1" applyAlignment="1">
      <alignment horizontal="center" vertical="center"/>
    </xf>
    <xf numFmtId="0" fontId="1" fillId="0" borderId="47" xfId="7" applyBorder="1" applyAlignment="1">
      <alignment horizontal="center" vertical="center"/>
    </xf>
    <xf numFmtId="0" fontId="1" fillId="0" borderId="76" xfId="7" applyBorder="1" applyAlignment="1">
      <alignment horizontal="center" vertical="center"/>
    </xf>
    <xf numFmtId="0" fontId="1" fillId="0" borderId="0" xfId="7" applyAlignment="1">
      <alignment horizontal="center" vertical="center"/>
    </xf>
    <xf numFmtId="0" fontId="1" fillId="0" borderId="32" xfId="7" applyBorder="1" applyAlignment="1">
      <alignment horizontal="center" vertical="center"/>
    </xf>
    <xf numFmtId="0" fontId="1" fillId="0" borderId="81" xfId="7" applyBorder="1" applyAlignment="1">
      <alignment horizontal="center" vertical="center"/>
    </xf>
    <xf numFmtId="0" fontId="1" fillId="0" borderId="57" xfId="7" applyBorder="1" applyAlignment="1">
      <alignment horizontal="center" vertical="center"/>
    </xf>
    <xf numFmtId="0" fontId="1" fillId="0" borderId="66" xfId="7" applyBorder="1" applyAlignment="1">
      <alignment horizontal="center" vertical="center"/>
    </xf>
    <xf numFmtId="0" fontId="46" fillId="0" borderId="46" xfId="7" applyFont="1" applyBorder="1" applyAlignment="1">
      <alignment horizontal="center" vertical="center"/>
    </xf>
    <xf numFmtId="0" fontId="46" fillId="0" borderId="0" xfId="7" applyFont="1" applyAlignment="1">
      <alignment horizontal="center" vertical="center"/>
    </xf>
    <xf numFmtId="0" fontId="46" fillId="0" borderId="57" xfId="7" applyFont="1" applyBorder="1" applyAlignment="1">
      <alignment horizontal="center" vertical="center"/>
    </xf>
    <xf numFmtId="0" fontId="46" fillId="0" borderId="68" xfId="7" applyFont="1" applyBorder="1" applyAlignment="1">
      <alignment horizontal="center" vertical="center"/>
    </xf>
    <xf numFmtId="0" fontId="46" fillId="0" borderId="76" xfId="7" applyFont="1" applyBorder="1" applyAlignment="1">
      <alignment horizontal="center" vertical="center"/>
    </xf>
    <xf numFmtId="0" fontId="46" fillId="0" borderId="81" xfId="7" applyFont="1" applyBorder="1" applyAlignment="1">
      <alignment horizontal="center" vertical="center"/>
    </xf>
    <xf numFmtId="0" fontId="46" fillId="0" borderId="69" xfId="7" applyFont="1" applyBorder="1" applyAlignment="1">
      <alignment horizontal="center" vertical="center"/>
    </xf>
    <xf numFmtId="0" fontId="46" fillId="0" borderId="77" xfId="7" applyFont="1" applyBorder="1" applyAlignment="1">
      <alignment horizontal="center" vertical="center"/>
    </xf>
    <xf numFmtId="0" fontId="46" fillId="0" borderId="82" xfId="7" applyFont="1" applyBorder="1" applyAlignment="1">
      <alignment horizontal="center" vertical="center"/>
    </xf>
    <xf numFmtId="0" fontId="52" fillId="0" borderId="70" xfId="7" applyFont="1" applyBorder="1" applyAlignment="1">
      <alignment horizontal="center" vertical="center"/>
    </xf>
    <xf numFmtId="0" fontId="52" fillId="0" borderId="71" xfId="7" applyFont="1" applyBorder="1" applyAlignment="1">
      <alignment horizontal="center" vertical="center"/>
    </xf>
    <xf numFmtId="0" fontId="52" fillId="0" borderId="72" xfId="7" applyFont="1" applyBorder="1" applyAlignment="1">
      <alignment horizontal="center" vertical="center"/>
    </xf>
    <xf numFmtId="0" fontId="52" fillId="0" borderId="20" xfId="7" applyFont="1" applyBorder="1" applyAlignment="1">
      <alignment horizontal="center" vertical="center"/>
    </xf>
    <xf numFmtId="0" fontId="52" fillId="0" borderId="78" xfId="7" applyFont="1" applyBorder="1" applyAlignment="1">
      <alignment horizontal="center" vertical="center"/>
    </xf>
    <xf numFmtId="0" fontId="52" fillId="0" borderId="18" xfId="7" applyFont="1" applyBorder="1" applyAlignment="1">
      <alignment horizontal="center" vertical="center"/>
    </xf>
    <xf numFmtId="0" fontId="52" fillId="0" borderId="83" xfId="7" applyFont="1" applyBorder="1" applyAlignment="1">
      <alignment horizontal="center" vertical="center"/>
    </xf>
    <xf numFmtId="0" fontId="52" fillId="0" borderId="84" xfId="7" applyFont="1" applyBorder="1" applyAlignment="1">
      <alignment horizontal="center" vertical="center"/>
    </xf>
    <xf numFmtId="0" fontId="52" fillId="0" borderId="85" xfId="7" applyFont="1" applyBorder="1" applyAlignment="1">
      <alignment horizontal="center" vertical="center"/>
    </xf>
    <xf numFmtId="0" fontId="41" fillId="0" borderId="46" xfId="7" applyFont="1" applyBorder="1" applyAlignment="1">
      <alignment horizontal="center" vertical="center" wrapText="1"/>
    </xf>
    <xf numFmtId="0" fontId="51" fillId="0" borderId="73" xfId="7" applyFont="1" applyBorder="1" applyAlignment="1">
      <alignment horizontal="center" vertical="center"/>
    </xf>
    <xf numFmtId="0" fontId="51" fillId="0" borderId="0" xfId="7" applyFont="1" applyAlignment="1">
      <alignment horizontal="center" vertical="center"/>
    </xf>
    <xf numFmtId="0" fontId="51" fillId="0" borderId="79" xfId="7" applyFont="1" applyBorder="1" applyAlignment="1">
      <alignment horizontal="center" vertical="center"/>
    </xf>
    <xf numFmtId="0" fontId="52" fillId="0" borderId="74" xfId="7" applyFont="1" applyBorder="1" applyAlignment="1">
      <alignment horizontal="center" vertical="center"/>
    </xf>
    <xf numFmtId="0" fontId="52" fillId="0" borderId="80" xfId="7" applyFont="1" applyBorder="1" applyAlignment="1">
      <alignment horizontal="center" vertical="center"/>
    </xf>
    <xf numFmtId="0" fontId="52" fillId="0" borderId="86" xfId="7" applyFont="1" applyBorder="1" applyAlignment="1">
      <alignment horizontal="center" vertical="center"/>
    </xf>
    <xf numFmtId="0" fontId="51" fillId="0" borderId="46" xfId="7" applyFont="1" applyBorder="1" applyAlignment="1">
      <alignment horizontal="center" vertical="center" wrapText="1"/>
    </xf>
    <xf numFmtId="0" fontId="1" fillId="0" borderId="73" xfId="7" applyBorder="1">
      <alignment vertical="center"/>
    </xf>
    <xf numFmtId="0" fontId="1" fillId="0" borderId="79" xfId="7" applyBorder="1">
      <alignment vertical="center"/>
    </xf>
    <xf numFmtId="0" fontId="51" fillId="0" borderId="57" xfId="7" applyFont="1" applyBorder="1" applyAlignment="1">
      <alignment horizontal="center" vertical="center"/>
    </xf>
    <xf numFmtId="0" fontId="1" fillId="0" borderId="87" xfId="7" applyBorder="1">
      <alignment vertical="center"/>
    </xf>
    <xf numFmtId="0" fontId="46" fillId="6" borderId="68" xfId="7" applyFont="1" applyFill="1" applyBorder="1" applyAlignment="1">
      <alignment horizontal="center" vertical="center"/>
    </xf>
    <xf numFmtId="0" fontId="46" fillId="6" borderId="76" xfId="7" applyFont="1" applyFill="1" applyBorder="1" applyAlignment="1">
      <alignment horizontal="center" vertical="center"/>
    </xf>
    <xf numFmtId="0" fontId="46" fillId="6" borderId="81" xfId="7" applyFont="1" applyFill="1" applyBorder="1" applyAlignment="1">
      <alignment horizontal="center" vertical="center"/>
    </xf>
    <xf numFmtId="0" fontId="46" fillId="6" borderId="69" xfId="7" applyFont="1" applyFill="1" applyBorder="1" applyAlignment="1">
      <alignment horizontal="center" vertical="center"/>
    </xf>
    <xf numFmtId="0" fontId="46" fillId="6" borderId="77" xfId="7" applyFont="1" applyFill="1" applyBorder="1" applyAlignment="1">
      <alignment horizontal="center" vertical="center"/>
    </xf>
    <xf numFmtId="0" fontId="46" fillId="6" borderId="82" xfId="7" applyFont="1" applyFill="1" applyBorder="1" applyAlignment="1">
      <alignment horizontal="center" vertical="center"/>
    </xf>
    <xf numFmtId="0" fontId="52" fillId="6" borderId="70" xfId="7" applyFont="1" applyFill="1" applyBorder="1" applyAlignment="1">
      <alignment horizontal="center" vertical="center"/>
    </xf>
    <xf numFmtId="0" fontId="52" fillId="6" borderId="20" xfId="7" applyFont="1" applyFill="1" applyBorder="1" applyAlignment="1">
      <alignment horizontal="center" vertical="center"/>
    </xf>
    <xf numFmtId="0" fontId="52" fillId="6" borderId="83" xfId="7" applyFont="1" applyFill="1" applyBorder="1" applyAlignment="1">
      <alignment horizontal="center" vertical="center"/>
    </xf>
    <xf numFmtId="0" fontId="41" fillId="8" borderId="46" xfId="0" applyFont="1" applyFill="1" applyBorder="1" applyAlignment="1">
      <alignment horizontal="center" vertical="center" shrinkToFit="1"/>
    </xf>
    <xf numFmtId="0" fontId="51" fillId="8" borderId="73" xfId="0" applyFont="1" applyFill="1" applyBorder="1" applyAlignment="1">
      <alignment horizontal="center" vertical="center" shrinkToFit="1"/>
    </xf>
    <xf numFmtId="0" fontId="51" fillId="8" borderId="0" xfId="0" applyFont="1" applyFill="1" applyAlignment="1">
      <alignment horizontal="center" vertical="center" shrinkToFit="1"/>
    </xf>
    <xf numFmtId="0" fontId="51" fillId="8" borderId="79" xfId="0" applyFont="1" applyFill="1" applyBorder="1" applyAlignment="1">
      <alignment horizontal="center" vertical="center" shrinkToFit="1"/>
    </xf>
    <xf numFmtId="0" fontId="51" fillId="5" borderId="60" xfId="7" applyFont="1" applyFill="1" applyBorder="1">
      <alignment vertical="center"/>
    </xf>
    <xf numFmtId="0" fontId="51" fillId="5" borderId="88" xfId="7" applyFont="1" applyFill="1" applyBorder="1">
      <alignment vertical="center"/>
    </xf>
    <xf numFmtId="0" fontId="42" fillId="5" borderId="92" xfId="7" applyFont="1" applyFill="1" applyBorder="1" applyAlignment="1">
      <alignment vertical="center" textRotation="255"/>
    </xf>
    <xf numFmtId="0" fontId="1" fillId="5" borderId="93" xfId="7" applyFill="1" applyBorder="1">
      <alignment vertical="center"/>
    </xf>
    <xf numFmtId="0" fontId="1" fillId="5" borderId="95" xfId="7" applyFill="1" applyBorder="1">
      <alignment vertical="center"/>
    </xf>
    <xf numFmtId="0" fontId="42" fillId="5" borderId="24" xfId="7" applyFont="1" applyFill="1" applyBorder="1">
      <alignment vertical="center"/>
    </xf>
    <xf numFmtId="0" fontId="1" fillId="5" borderId="22" xfId="7" applyFill="1" applyBorder="1">
      <alignment vertical="center"/>
    </xf>
    <xf numFmtId="0" fontId="1" fillId="5" borderId="15" xfId="7" applyFill="1" applyBorder="1">
      <alignment vertical="center"/>
    </xf>
    <xf numFmtId="0" fontId="1" fillId="5" borderId="8" xfId="7" applyFill="1" applyBorder="1">
      <alignment vertical="center"/>
    </xf>
    <xf numFmtId="0" fontId="42" fillId="5" borderId="87" xfId="7" applyFont="1" applyFill="1" applyBorder="1" applyAlignment="1">
      <alignment horizontal="center" vertical="center"/>
    </xf>
    <xf numFmtId="0" fontId="43" fillId="5" borderId="94" xfId="7" applyFont="1" applyFill="1" applyBorder="1" applyAlignment="1">
      <alignment horizontal="center" vertical="center"/>
    </xf>
    <xf numFmtId="0" fontId="42" fillId="5" borderId="94" xfId="7" applyFont="1" applyFill="1" applyBorder="1" applyAlignment="1">
      <alignment horizontal="center" vertical="center"/>
    </xf>
    <xf numFmtId="0" fontId="42" fillId="5" borderId="63" xfId="7" applyFont="1" applyFill="1" applyBorder="1" applyAlignment="1">
      <alignment horizontal="center" vertical="center"/>
    </xf>
    <xf numFmtId="0" fontId="43" fillId="5" borderId="60" xfId="7" applyFont="1" applyFill="1" applyBorder="1" applyAlignment="1">
      <alignment horizontal="center" vertical="center"/>
    </xf>
    <xf numFmtId="0" fontId="1" fillId="5" borderId="64" xfId="7" applyFill="1" applyBorder="1" applyAlignment="1">
      <alignment horizontal="center" vertical="center"/>
    </xf>
    <xf numFmtId="0" fontId="1" fillId="5" borderId="60" xfId="7" applyFill="1" applyBorder="1" applyAlignment="1">
      <alignment horizontal="center" vertical="center"/>
    </xf>
    <xf numFmtId="0" fontId="1" fillId="5" borderId="88" xfId="7" applyFill="1" applyBorder="1" applyAlignment="1">
      <alignment horizontal="center" vertical="center"/>
    </xf>
    <xf numFmtId="0" fontId="42" fillId="5" borderId="64" xfId="7" applyFont="1" applyFill="1" applyBorder="1" applyAlignment="1">
      <alignment horizontal="center" vertical="center"/>
    </xf>
    <xf numFmtId="0" fontId="43" fillId="5" borderId="62" xfId="7" applyFont="1" applyFill="1" applyBorder="1" applyAlignment="1">
      <alignment horizontal="center" vertical="center"/>
    </xf>
    <xf numFmtId="0" fontId="43" fillId="5" borderId="63" xfId="7" applyFont="1" applyFill="1" applyBorder="1" applyAlignment="1">
      <alignment horizontal="center" vertical="center"/>
    </xf>
    <xf numFmtId="0" fontId="41" fillId="5" borderId="60" xfId="7" applyFont="1" applyFill="1" applyBorder="1">
      <alignment vertical="center"/>
    </xf>
    <xf numFmtId="0" fontId="51" fillId="5" borderId="57" xfId="7" applyFont="1" applyFill="1" applyBorder="1">
      <alignment vertical="center"/>
    </xf>
    <xf numFmtId="0" fontId="51" fillId="5" borderId="66" xfId="7" applyFont="1" applyFill="1" applyBorder="1">
      <alignment vertical="center"/>
    </xf>
    <xf numFmtId="0" fontId="43" fillId="5" borderId="6" xfId="7" applyFont="1" applyFill="1" applyBorder="1" applyAlignment="1">
      <alignment horizontal="center" vertical="center" wrapText="1"/>
    </xf>
    <xf numFmtId="0" fontId="43" fillId="5" borderId="9" xfId="7" applyFont="1" applyFill="1" applyBorder="1" applyAlignment="1">
      <alignment horizontal="center" vertical="center" wrapText="1"/>
    </xf>
    <xf numFmtId="0" fontId="43" fillId="5" borderId="37" xfId="7" applyFont="1" applyFill="1" applyBorder="1" applyAlignment="1">
      <alignment horizontal="center" vertical="center" wrapText="1"/>
    </xf>
    <xf numFmtId="0" fontId="6" fillId="0" borderId="6"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7" xfId="0" applyFont="1" applyBorder="1" applyAlignment="1">
      <alignment horizontal="left" vertical="center" shrinkToFit="1"/>
    </xf>
    <xf numFmtId="0" fontId="42" fillId="5" borderId="26" xfId="7" applyFont="1" applyFill="1" applyBorder="1" applyAlignment="1">
      <alignment horizontal="center" vertical="center"/>
    </xf>
    <xf numFmtId="0" fontId="43" fillId="5" borderId="27" xfId="7" applyFont="1" applyFill="1" applyBorder="1">
      <alignment vertical="center"/>
    </xf>
    <xf numFmtId="0" fontId="43" fillId="5" borderId="24" xfId="7" applyFont="1" applyFill="1" applyBorder="1">
      <alignment vertical="center"/>
    </xf>
    <xf numFmtId="0" fontId="42" fillId="5" borderId="26" xfId="7" applyFont="1" applyFill="1" applyBorder="1" applyAlignment="1">
      <alignment vertical="center" textRotation="255"/>
    </xf>
    <xf numFmtId="0" fontId="43" fillId="5" borderId="67" xfId="7" applyFont="1" applyFill="1" applyBorder="1" applyAlignment="1">
      <alignment vertical="center" textRotation="255"/>
    </xf>
    <xf numFmtId="0" fontId="43" fillId="5" borderId="89" xfId="7" applyFont="1" applyFill="1" applyBorder="1" applyAlignment="1">
      <alignment vertical="center" textRotation="255"/>
    </xf>
    <xf numFmtId="0" fontId="42" fillId="5" borderId="61" xfId="7" applyFont="1" applyFill="1" applyBorder="1" applyAlignment="1">
      <alignment horizontal="center" vertical="center"/>
    </xf>
    <xf numFmtId="0" fontId="43" fillId="5" borderId="61" xfId="7" applyFont="1" applyFill="1" applyBorder="1" applyAlignment="1">
      <alignment horizontal="center" vertical="center"/>
    </xf>
    <xf numFmtId="0" fontId="42" fillId="5" borderId="62" xfId="7" applyFont="1" applyFill="1" applyBorder="1" applyAlignment="1">
      <alignment horizontal="center" vertical="center"/>
    </xf>
    <xf numFmtId="0" fontId="42" fillId="5" borderId="65" xfId="7" applyFont="1" applyFill="1" applyBorder="1" applyAlignment="1">
      <alignment horizontal="center" vertical="center"/>
    </xf>
    <xf numFmtId="0" fontId="1" fillId="5" borderId="57" xfId="7" applyFill="1" applyBorder="1" applyAlignment="1">
      <alignment horizontal="center" vertical="center"/>
    </xf>
    <xf numFmtId="0" fontId="1" fillId="5" borderId="66" xfId="7" applyFill="1" applyBorder="1" applyAlignment="1">
      <alignment horizontal="center" vertical="center"/>
    </xf>
    <xf numFmtId="0" fontId="46" fillId="6" borderId="58" xfId="7" applyFont="1" applyFill="1" applyBorder="1" applyAlignment="1">
      <alignment horizontal="center" vertical="center"/>
    </xf>
    <xf numFmtId="0" fontId="46" fillId="6" borderId="75" xfId="7" applyFont="1" applyFill="1" applyBorder="1" applyAlignment="1">
      <alignment horizontal="center" vertical="center"/>
    </xf>
    <xf numFmtId="0" fontId="46" fillId="6" borderId="65" xfId="7" applyFont="1" applyFill="1" applyBorder="1" applyAlignment="1">
      <alignment horizontal="center" vertical="center"/>
    </xf>
    <xf numFmtId="0" fontId="0" fillId="8" borderId="73" xfId="0" applyFill="1" applyBorder="1" applyAlignment="1">
      <alignment vertical="center" shrinkToFit="1"/>
    </xf>
    <xf numFmtId="0" fontId="0" fillId="8" borderId="79" xfId="0" applyFill="1" applyBorder="1" applyAlignment="1">
      <alignment vertical="center" shrinkToFit="1"/>
    </xf>
    <xf numFmtId="0" fontId="51" fillId="8" borderId="57" xfId="0" applyFont="1" applyFill="1" applyBorder="1" applyAlignment="1">
      <alignment horizontal="center" vertical="center" shrinkToFit="1"/>
    </xf>
    <xf numFmtId="0" fontId="0" fillId="8" borderId="87" xfId="0" applyFill="1" applyBorder="1" applyAlignment="1">
      <alignment vertical="center" shrinkToFit="1"/>
    </xf>
    <xf numFmtId="0" fontId="47" fillId="6" borderId="58" xfId="7" applyFont="1" applyFill="1" applyBorder="1" applyAlignment="1">
      <alignment horizontal="center" vertical="center"/>
    </xf>
    <xf numFmtId="0" fontId="47" fillId="6" borderId="46" xfId="7" applyFont="1" applyFill="1" applyBorder="1" applyAlignment="1">
      <alignment horizontal="center" vertical="center"/>
    </xf>
    <xf numFmtId="0" fontId="47" fillId="6" borderId="47" xfId="7" applyFont="1" applyFill="1" applyBorder="1" applyAlignment="1">
      <alignment horizontal="center" vertical="center"/>
    </xf>
    <xf numFmtId="0" fontId="43" fillId="5" borderId="1" xfId="7" applyFont="1" applyFill="1" applyBorder="1" applyAlignment="1">
      <alignment horizontal="center" vertical="center" wrapText="1"/>
    </xf>
    <xf numFmtId="0" fontId="43" fillId="5" borderId="1" xfId="7" applyFont="1" applyFill="1" applyBorder="1" applyAlignment="1">
      <alignment horizontal="center" vertical="center"/>
    </xf>
    <xf numFmtId="0" fontId="6" fillId="0" borderId="1" xfId="0" applyFont="1" applyBorder="1" applyAlignment="1">
      <alignment horizontal="left" vertical="center" shrinkToFit="1"/>
    </xf>
    <xf numFmtId="0" fontId="43" fillId="5" borderId="57" xfId="7" applyFont="1" applyFill="1" applyBorder="1" applyAlignment="1">
      <alignment horizontal="center" vertical="center" wrapText="1"/>
    </xf>
    <xf numFmtId="0" fontId="43" fillId="5" borderId="57" xfId="7" applyFont="1" applyFill="1" applyBorder="1" applyAlignment="1">
      <alignment horizontal="center" vertical="center"/>
    </xf>
    <xf numFmtId="0" fontId="6" fillId="0" borderId="43" xfId="0" applyFont="1" applyBorder="1" applyAlignment="1">
      <alignment horizontal="left" vertical="center" shrinkToFit="1"/>
    </xf>
    <xf numFmtId="0" fontId="42" fillId="0" borderId="0" xfId="7" applyFont="1" applyAlignment="1">
      <alignment horizontal="left" vertical="center" wrapText="1"/>
    </xf>
    <xf numFmtId="0" fontId="43" fillId="0" borderId="0" xfId="7" applyFont="1" applyAlignment="1">
      <alignment vertical="center" wrapText="1"/>
    </xf>
    <xf numFmtId="0" fontId="1" fillId="0" borderId="32" xfId="7" applyBorder="1" applyAlignment="1">
      <alignment vertical="center" wrapText="1"/>
    </xf>
    <xf numFmtId="0" fontId="1" fillId="0" borderId="0" xfId="7" applyAlignment="1">
      <alignment vertical="center" wrapText="1"/>
    </xf>
    <xf numFmtId="0" fontId="1" fillId="0" borderId="1" xfId="7" applyBorder="1" applyAlignment="1">
      <alignment vertical="center" wrapText="1"/>
    </xf>
    <xf numFmtId="0" fontId="1" fillId="0" borderId="35" xfId="7" applyBorder="1" applyAlignment="1">
      <alignment vertical="center" wrapText="1"/>
    </xf>
    <xf numFmtId="0" fontId="42" fillId="5" borderId="3" xfId="7" applyFont="1" applyFill="1" applyBorder="1" applyAlignment="1">
      <alignment horizontal="center" vertical="center" textRotation="255"/>
    </xf>
    <xf numFmtId="0" fontId="42" fillId="5" borderId="10" xfId="7" applyFont="1" applyFill="1" applyBorder="1" applyAlignment="1">
      <alignment horizontal="center" vertical="center" textRotation="255"/>
    </xf>
    <xf numFmtId="0" fontId="42" fillId="5" borderId="4" xfId="7" applyFont="1" applyFill="1" applyBorder="1" applyAlignment="1">
      <alignment horizontal="center" vertical="center" textRotation="255"/>
    </xf>
    <xf numFmtId="0" fontId="42" fillId="5" borderId="9" xfId="7" applyFont="1" applyFill="1" applyBorder="1" applyAlignment="1">
      <alignment horizontal="center" vertical="center"/>
    </xf>
    <xf numFmtId="0" fontId="43" fillId="5" borderId="9" xfId="7" applyFont="1" applyFill="1" applyBorder="1" applyAlignment="1">
      <alignment horizontal="center" vertical="center"/>
    </xf>
    <xf numFmtId="0" fontId="46" fillId="0" borderId="36" xfId="7" applyFont="1" applyBorder="1" applyAlignment="1">
      <alignment horizontal="left" vertical="center"/>
    </xf>
    <xf numFmtId="0" fontId="46" fillId="0" borderId="9" xfId="7" applyFont="1" applyBorder="1" applyAlignment="1">
      <alignment horizontal="left" vertical="center"/>
    </xf>
    <xf numFmtId="0" fontId="46" fillId="0" borderId="37" xfId="7" applyFont="1" applyBorder="1" applyAlignment="1">
      <alignment horizontal="left" vertical="center"/>
    </xf>
    <xf numFmtId="0" fontId="43" fillId="5" borderId="36" xfId="7" applyFont="1" applyFill="1" applyBorder="1" applyAlignment="1">
      <alignment horizontal="center" vertical="center"/>
    </xf>
    <xf numFmtId="0" fontId="43" fillId="5" borderId="37" xfId="7" applyFont="1" applyFill="1" applyBorder="1" applyAlignment="1">
      <alignment horizontal="center" vertical="center"/>
    </xf>
    <xf numFmtId="0" fontId="46" fillId="6" borderId="36" xfId="7" applyFont="1" applyFill="1" applyBorder="1" applyAlignment="1">
      <alignment horizontal="left" vertical="center"/>
    </xf>
    <xf numFmtId="0" fontId="46" fillId="6" borderId="9" xfId="7" applyFont="1" applyFill="1" applyBorder="1" applyAlignment="1">
      <alignment horizontal="left" vertical="center"/>
    </xf>
    <xf numFmtId="0" fontId="46" fillId="6" borderId="7" xfId="7" applyFont="1" applyFill="1" applyBorder="1" applyAlignment="1">
      <alignment horizontal="left" vertical="center"/>
    </xf>
    <xf numFmtId="0" fontId="43" fillId="5" borderId="38" xfId="7" applyFont="1" applyFill="1" applyBorder="1" applyAlignment="1">
      <alignment horizontal="center" vertical="center"/>
    </xf>
    <xf numFmtId="0" fontId="1" fillId="0" borderId="39" xfId="7" applyBorder="1" applyAlignment="1">
      <alignment horizontal="center" vertical="center"/>
    </xf>
    <xf numFmtId="0" fontId="47" fillId="6" borderId="40" xfId="7" applyFont="1" applyFill="1" applyBorder="1" applyAlignment="1">
      <alignment horizontal="left" vertical="center"/>
    </xf>
    <xf numFmtId="0" fontId="47" fillId="6" borderId="41" xfId="7" applyFont="1" applyFill="1" applyBorder="1" applyAlignment="1">
      <alignment horizontal="left" vertical="center"/>
    </xf>
    <xf numFmtId="0" fontId="1" fillId="6" borderId="41" xfId="7" applyFill="1" applyBorder="1">
      <alignment vertical="center"/>
    </xf>
    <xf numFmtId="0" fontId="1" fillId="6" borderId="42" xfId="7" applyFill="1" applyBorder="1">
      <alignment vertical="center"/>
    </xf>
    <xf numFmtId="0" fontId="43" fillId="5" borderId="0" xfId="7" applyFont="1" applyFill="1" applyAlignment="1">
      <alignment horizontal="center" vertical="center"/>
    </xf>
    <xf numFmtId="0" fontId="47" fillId="0" borderId="44" xfId="7" applyFont="1" applyBorder="1" applyAlignment="1">
      <alignment horizontal="left" vertical="center"/>
    </xf>
    <xf numFmtId="0" fontId="47" fillId="0" borderId="45" xfId="7" applyFont="1" applyBorder="1" applyAlignment="1">
      <alignment horizontal="left" vertical="center"/>
    </xf>
    <xf numFmtId="0" fontId="47" fillId="0" borderId="46" xfId="7" applyFont="1" applyBorder="1" applyAlignment="1">
      <alignment horizontal="left" vertical="center"/>
    </xf>
    <xf numFmtId="0" fontId="1" fillId="0" borderId="46" xfId="7" applyBorder="1">
      <alignment vertical="center"/>
    </xf>
    <xf numFmtId="0" fontId="1" fillId="0" borderId="47" xfId="7" applyBorder="1">
      <alignment vertical="center"/>
    </xf>
    <xf numFmtId="0" fontId="48" fillId="7" borderId="48" xfId="7" applyFont="1" applyFill="1" applyBorder="1" applyAlignment="1">
      <alignment horizontal="left" vertical="center"/>
    </xf>
    <xf numFmtId="0" fontId="1" fillId="7" borderId="49" xfId="7" applyFill="1" applyBorder="1" applyAlignment="1">
      <alignment horizontal="left" vertical="center"/>
    </xf>
    <xf numFmtId="0" fontId="1" fillId="7" borderId="53" xfId="7" applyFill="1" applyBorder="1" applyAlignment="1">
      <alignment horizontal="left" vertical="center"/>
    </xf>
    <xf numFmtId="0" fontId="1" fillId="7" borderId="1" xfId="7" applyFill="1" applyBorder="1" applyAlignment="1">
      <alignment horizontal="left" vertical="center"/>
    </xf>
    <xf numFmtId="0" fontId="42" fillId="5" borderId="50" xfId="7" applyFont="1" applyFill="1" applyBorder="1" applyAlignment="1">
      <alignment horizontal="center" vertical="center"/>
    </xf>
    <xf numFmtId="0" fontId="43" fillId="5" borderId="51" xfId="7" applyFont="1" applyFill="1" applyBorder="1" applyAlignment="1">
      <alignment horizontal="center" vertical="center"/>
    </xf>
    <xf numFmtId="0" fontId="43" fillId="5" borderId="52" xfId="7" applyFont="1" applyFill="1" applyBorder="1" applyAlignment="1">
      <alignment horizontal="center" vertical="center"/>
    </xf>
    <xf numFmtId="0" fontId="43" fillId="5" borderId="56" xfId="7" applyFont="1" applyFill="1" applyBorder="1" applyAlignment="1">
      <alignment horizontal="center" vertical="center"/>
    </xf>
    <xf numFmtId="0" fontId="1" fillId="0" borderId="41" xfId="7" applyBorder="1" applyAlignment="1">
      <alignment horizontal="center" vertical="center"/>
    </xf>
    <xf numFmtId="0" fontId="47" fillId="6" borderId="40" xfId="7" applyFont="1" applyFill="1" applyBorder="1" applyAlignment="1">
      <alignment horizontal="center" vertical="center"/>
    </xf>
    <xf numFmtId="0" fontId="47" fillId="6" borderId="41" xfId="7" applyFont="1" applyFill="1" applyBorder="1" applyAlignment="1">
      <alignment horizontal="center" vertical="center"/>
    </xf>
    <xf numFmtId="0" fontId="47" fillId="6" borderId="42" xfId="7" applyFont="1" applyFill="1" applyBorder="1" applyAlignment="1">
      <alignment horizontal="center" vertical="center"/>
    </xf>
    <xf numFmtId="0" fontId="36" fillId="0" borderId="18" xfId="7" applyFont="1" applyBorder="1" applyAlignment="1">
      <alignment horizontal="center" vertical="center"/>
    </xf>
    <xf numFmtId="0" fontId="1" fillId="0" borderId="19" xfId="7" applyBorder="1">
      <alignment vertical="center"/>
    </xf>
    <xf numFmtId="0" fontId="1" fillId="0" borderId="20" xfId="7" applyBorder="1">
      <alignment vertical="center"/>
    </xf>
    <xf numFmtId="0" fontId="38" fillId="0" borderId="0" xfId="7" applyFont="1" applyAlignment="1">
      <alignment horizontal="center" vertical="center"/>
    </xf>
    <xf numFmtId="176" fontId="6" fillId="0" borderId="0" xfId="0" applyNumberFormat="1" applyFont="1" applyAlignment="1">
      <alignment horizontal="left" vertical="center"/>
    </xf>
    <xf numFmtId="0" fontId="42" fillId="5" borderId="21" xfId="7" applyFont="1" applyFill="1" applyBorder="1" applyAlignment="1">
      <alignment horizontal="center" vertical="center"/>
    </xf>
    <xf numFmtId="0" fontId="43" fillId="5" borderId="22" xfId="7" applyFont="1" applyFill="1" applyBorder="1" applyAlignment="1">
      <alignment horizontal="center" vertical="center"/>
    </xf>
    <xf numFmtId="0" fontId="43" fillId="5" borderId="23" xfId="7" applyFont="1" applyFill="1" applyBorder="1" applyAlignment="1">
      <alignment horizontal="center" vertical="center"/>
    </xf>
    <xf numFmtId="0" fontId="42" fillId="5" borderId="24" xfId="7" applyFont="1" applyFill="1" applyBorder="1" applyAlignment="1">
      <alignment horizontal="center" vertical="center"/>
    </xf>
    <xf numFmtId="0" fontId="1" fillId="5" borderId="22" xfId="7" applyFill="1" applyBorder="1" applyAlignment="1">
      <alignment horizontal="center" vertical="center"/>
    </xf>
    <xf numFmtId="0" fontId="1" fillId="0" borderId="25" xfId="7" applyBorder="1">
      <alignment vertical="center"/>
    </xf>
    <xf numFmtId="0" fontId="43" fillId="5" borderId="27" xfId="7" applyFont="1" applyFill="1" applyBorder="1" applyAlignment="1">
      <alignment horizontal="center" vertical="center"/>
    </xf>
    <xf numFmtId="0" fontId="43" fillId="5" borderId="28" xfId="7" applyFont="1" applyFill="1" applyBorder="1" applyAlignment="1">
      <alignment horizontal="center" vertical="center"/>
    </xf>
    <xf numFmtId="0" fontId="6" fillId="2" borderId="0" xfId="0" applyFont="1" applyFill="1" applyAlignment="1">
      <alignment horizontal="left" vertical="center"/>
    </xf>
    <xf numFmtId="0" fontId="6" fillId="0" borderId="0" xfId="0" applyFont="1" applyFill="1" applyAlignment="1">
      <alignment horizontal="center" vertical="center"/>
    </xf>
    <xf numFmtId="0" fontId="6" fillId="0" borderId="6" xfId="0" applyFont="1" applyBorder="1" applyAlignment="1">
      <alignment vertical="center" shrinkToFit="1"/>
    </xf>
    <xf numFmtId="0" fontId="6" fillId="0" borderId="9" xfId="0" applyFont="1" applyBorder="1" applyAlignment="1">
      <alignment vertical="center" shrinkToFit="1"/>
    </xf>
    <xf numFmtId="0" fontId="6" fillId="0" borderId="7" xfId="0" applyFont="1" applyBorder="1" applyAlignment="1">
      <alignment vertical="center" shrinkToFit="1"/>
    </xf>
    <xf numFmtId="0" fontId="6" fillId="2" borderId="0" xfId="0" applyFont="1" applyFill="1" applyAlignment="1">
      <alignment vertical="top"/>
    </xf>
    <xf numFmtId="176" fontId="6" fillId="0" borderId="0" xfId="0" applyNumberFormat="1" applyFont="1" applyFill="1" applyAlignment="1">
      <alignment horizontal="left" vertical="center"/>
    </xf>
    <xf numFmtId="0" fontId="21" fillId="0" borderId="0" xfId="0" applyFont="1" applyAlignment="1">
      <alignment horizontal="center" vertical="center"/>
    </xf>
    <xf numFmtId="0" fontId="26" fillId="0" borderId="12" xfId="6" applyFont="1" applyBorder="1" applyAlignment="1">
      <alignment horizontal="center" vertical="center"/>
    </xf>
    <xf numFmtId="0" fontId="26" fillId="0" borderId="13" xfId="6" applyFont="1" applyBorder="1" applyAlignment="1">
      <alignment horizontal="center" vertical="center"/>
    </xf>
    <xf numFmtId="0" fontId="26" fillId="0" borderId="14" xfId="6" applyFont="1" applyBorder="1" applyAlignment="1">
      <alignment horizontal="center" vertical="center"/>
    </xf>
    <xf numFmtId="0" fontId="17" fillId="0" borderId="0" xfId="6" applyFont="1" applyAlignment="1">
      <alignment vertical="center" shrinkToFit="1"/>
    </xf>
    <xf numFmtId="0" fontId="17" fillId="0" borderId="0" xfId="6" applyNumberFormat="1" applyFont="1" applyAlignment="1">
      <alignment vertical="center" shrinkToFit="1"/>
    </xf>
    <xf numFmtId="0" fontId="19" fillId="0" borderId="0" xfId="6" applyNumberFormat="1" applyFont="1" applyBorder="1" applyAlignment="1">
      <alignment horizontal="center" vertical="center" shrinkToFit="1"/>
    </xf>
    <xf numFmtId="0" fontId="7" fillId="2" borderId="0" xfId="0" applyFont="1" applyFill="1" applyAlignment="1">
      <alignment horizontal="center" vertical="center" shrinkToFit="1"/>
    </xf>
    <xf numFmtId="0" fontId="6" fillId="2" borderId="0" xfId="0" applyFont="1" applyFill="1" applyAlignment="1">
      <alignment vertical="top" wrapText="1"/>
    </xf>
    <xf numFmtId="0" fontId="7" fillId="0" borderId="0" xfId="0" applyFont="1" applyFill="1" applyAlignment="1">
      <alignment horizontal="right" vertical="center"/>
    </xf>
    <xf numFmtId="0" fontId="7" fillId="2" borderId="0" xfId="0" applyFont="1" applyFill="1" applyAlignment="1">
      <alignment horizontal="right" vertical="center"/>
    </xf>
    <xf numFmtId="178" fontId="6" fillId="2" borderId="0" xfId="0" applyNumberFormat="1" applyFont="1" applyFill="1" applyAlignment="1">
      <alignment vertical="center" shrinkToFit="1"/>
    </xf>
    <xf numFmtId="178" fontId="6" fillId="0" borderId="0" xfId="0" applyNumberFormat="1" applyFont="1" applyFill="1" applyAlignment="1">
      <alignment vertical="center" shrinkToFit="1"/>
    </xf>
    <xf numFmtId="0" fontId="8" fillId="2" borderId="0" xfId="0" applyFont="1" applyFill="1" applyAlignment="1">
      <alignment vertical="center" wrapText="1"/>
    </xf>
    <xf numFmtId="0" fontId="22" fillId="0" borderId="5" xfId="0" applyFont="1" applyBorder="1" applyAlignment="1">
      <alignment horizontal="center" vertical="center" wrapText="1"/>
    </xf>
    <xf numFmtId="180" fontId="6" fillId="0" borderId="1" xfId="2" applyNumberFormat="1" applyFont="1" applyBorder="1">
      <alignment vertical="center"/>
    </xf>
    <xf numFmtId="0" fontId="6" fillId="2" borderId="0" xfId="0" applyFont="1" applyFill="1" applyAlignment="1">
      <alignment vertical="center"/>
    </xf>
    <xf numFmtId="177" fontId="6" fillId="2" borderId="0" xfId="0" applyNumberFormat="1" applyFont="1" applyFill="1" applyAlignment="1">
      <alignment horizontal="left" vertical="center" shrinkToFit="1"/>
    </xf>
    <xf numFmtId="0" fontId="6" fillId="2" borderId="0" xfId="0" applyFont="1" applyFill="1" applyAlignment="1">
      <alignment vertical="center" wrapText="1" shrinkToFit="1"/>
    </xf>
    <xf numFmtId="0" fontId="6" fillId="2" borderId="0" xfId="0" applyFont="1" applyFill="1" applyAlignment="1">
      <alignment horizontal="left" vertical="center"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57" fillId="0" borderId="6" xfId="5" applyFont="1" applyBorder="1">
      <alignment vertical="center"/>
    </xf>
    <xf numFmtId="0" fontId="57" fillId="0" borderId="7" xfId="5" applyFont="1" applyBorder="1">
      <alignment vertical="center"/>
    </xf>
    <xf numFmtId="0" fontId="57" fillId="0" borderId="6" xfId="5" applyFont="1" applyBorder="1">
      <alignment vertical="center"/>
    </xf>
    <xf numFmtId="0" fontId="4" fillId="0" borderId="6" xfId="0" applyFont="1" applyBorder="1" applyAlignment="1">
      <alignment vertical="center"/>
    </xf>
    <xf numFmtId="179" fontId="22" fillId="0" borderId="16" xfId="0" applyNumberFormat="1" applyFont="1" applyBorder="1" applyAlignment="1">
      <alignment horizontal="center" vertical="center" wrapText="1" shrinkToFit="1"/>
    </xf>
  </cellXfs>
  <cellStyles count="8">
    <cellStyle name="ハイパーリンク" xfId="5" builtinId="8"/>
    <cellStyle name="桁区切り" xfId="2" builtinId="6"/>
    <cellStyle name="桁区切り 2" xfId="1" xr:uid="{00000000-0005-0000-0000-000002000000}"/>
    <cellStyle name="標準" xfId="0" builtinId="0"/>
    <cellStyle name="標準 2" xfId="3" xr:uid="{00000000-0005-0000-0000-000004000000}"/>
    <cellStyle name="標準 2 2" xfId="6" xr:uid="{00000000-0005-0000-0000-000005000000}"/>
    <cellStyle name="標準 3" xfId="4" xr:uid="{00000000-0005-0000-0000-000006000000}"/>
    <cellStyle name="標準 4 2" xfId="7" xr:uid="{0CD9C2F9-4465-4DD8-B35E-0458D437DE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2088775</xdr:colOff>
      <xdr:row>0</xdr:row>
      <xdr:rowOff>145676</xdr:rowOff>
    </xdr:from>
    <xdr:to>
      <xdr:col>3</xdr:col>
      <xdr:colOff>3143921</xdr:colOff>
      <xdr:row>2</xdr:row>
      <xdr:rowOff>89646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58751" y="145676"/>
          <a:ext cx="1055146" cy="41013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様式集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26</xdr:row>
      <xdr:rowOff>19050</xdr:rowOff>
    </xdr:from>
    <xdr:to>
      <xdr:col>2</xdr:col>
      <xdr:colOff>161925</xdr:colOff>
      <xdr:row>26</xdr:row>
      <xdr:rowOff>266700</xdr:rowOff>
    </xdr:to>
    <xdr:sp macro="" textlink="">
      <xdr:nvSpPr>
        <xdr:cNvPr id="2" name="楕円 1">
          <a:extLst>
            <a:ext uri="{FF2B5EF4-FFF2-40B4-BE49-F238E27FC236}">
              <a16:creationId xmlns:a16="http://schemas.microsoft.com/office/drawing/2014/main" id="{ABF41FE9-90A6-419D-95B7-1697E109D176}"/>
            </a:ext>
          </a:extLst>
        </xdr:cNvPr>
        <xdr:cNvSpPr/>
      </xdr:nvSpPr>
      <xdr:spPr>
        <a:xfrm>
          <a:off x="384175" y="6864350"/>
          <a:ext cx="228600"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9</xdr:row>
      <xdr:rowOff>57150</xdr:rowOff>
    </xdr:from>
    <xdr:to>
      <xdr:col>1</xdr:col>
      <xdr:colOff>47625</xdr:colOff>
      <xdr:row>9</xdr:row>
      <xdr:rowOff>304800</xdr:rowOff>
    </xdr:to>
    <xdr:sp macro="" textlink="">
      <xdr:nvSpPr>
        <xdr:cNvPr id="3" name="楕円 2">
          <a:extLst>
            <a:ext uri="{FF2B5EF4-FFF2-40B4-BE49-F238E27FC236}">
              <a16:creationId xmlns:a16="http://schemas.microsoft.com/office/drawing/2014/main" id="{EB5934BF-830F-4190-989D-623D641685E8}"/>
            </a:ext>
          </a:extLst>
        </xdr:cNvPr>
        <xdr:cNvSpPr/>
      </xdr:nvSpPr>
      <xdr:spPr>
        <a:xfrm>
          <a:off x="104775" y="1765300"/>
          <a:ext cx="222250"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123265</xdr:colOff>
      <xdr:row>31</xdr:row>
      <xdr:rowOff>56029</xdr:rowOff>
    </xdr:from>
    <xdr:to>
      <xdr:col>25</xdr:col>
      <xdr:colOff>89647</xdr:colOff>
      <xdr:row>32</xdr:row>
      <xdr:rowOff>179294</xdr:rowOff>
    </xdr:to>
    <xdr:sp macro="" textlink="">
      <xdr:nvSpPr>
        <xdr:cNvPr id="2" name="大かっこ 1">
          <a:extLst>
            <a:ext uri="{FF2B5EF4-FFF2-40B4-BE49-F238E27FC236}">
              <a16:creationId xmlns:a16="http://schemas.microsoft.com/office/drawing/2014/main" id="{00000000-0008-0000-0F00-000002000000}"/>
            </a:ext>
          </a:extLst>
        </xdr:cNvPr>
        <xdr:cNvSpPr/>
      </xdr:nvSpPr>
      <xdr:spPr>
        <a:xfrm>
          <a:off x="1064559" y="7281582"/>
          <a:ext cx="3731559" cy="3563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100855</xdr:colOff>
      <xdr:row>34</xdr:row>
      <xdr:rowOff>67235</xdr:rowOff>
    </xdr:from>
    <xdr:to>
      <xdr:col>25</xdr:col>
      <xdr:colOff>98611</xdr:colOff>
      <xdr:row>35</xdr:row>
      <xdr:rowOff>190500</xdr:rowOff>
    </xdr:to>
    <xdr:sp macro="" textlink="">
      <xdr:nvSpPr>
        <xdr:cNvPr id="3" name="大かっこ 2">
          <a:extLst>
            <a:ext uri="{FF2B5EF4-FFF2-40B4-BE49-F238E27FC236}">
              <a16:creationId xmlns:a16="http://schemas.microsoft.com/office/drawing/2014/main" id="{00000000-0008-0000-0F00-000003000000}"/>
            </a:ext>
          </a:extLst>
        </xdr:cNvPr>
        <xdr:cNvSpPr/>
      </xdr:nvSpPr>
      <xdr:spPr>
        <a:xfrm>
          <a:off x="1042149" y="7992035"/>
          <a:ext cx="3762933" cy="3563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95250</xdr:colOff>
      <xdr:row>36</xdr:row>
      <xdr:rowOff>68035</xdr:rowOff>
    </xdr:from>
    <xdr:to>
      <xdr:col>31</xdr:col>
      <xdr:colOff>108858</xdr:colOff>
      <xdr:row>37</xdr:row>
      <xdr:rowOff>184097</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2952750" y="7932964"/>
          <a:ext cx="3483429"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50300-25369\&#38263;&#23551;&#31038;&#20250;&#35506;&#20849;&#26377;2(&#22312;&#23429;&#12539;&#26045;&#35373;g)\&#26045;&#35373;&#65319;\&#9679;&#26628;&#39178;&#31649;&#29702;&#12539;&#24863;&#26579;&#30151;&#23550;&#31574;&#31561;\&#12467;&#12525;&#12490;&#12454;&#12452;&#12523;&#12473;\&#9679;&#12469;&#12540;&#12499;&#12473;&#25552;&#20379;&#20307;&#21046;&#30906;&#20445;&#20107;&#26989;\R4\R4&#12469;&#12540;&#12499;&#12473;&#25552;&#20379;&#30906;&#20445;&#20107;&#26989;&#20107;&#26989;&#32773;&#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lsv\1503000_&#38263;&#23551;&#31038;&#20250;&#35506;\OLD\150300-25369\&#38263;&#23551;&#31038;&#20250;&#35506;&#20849;&#26377;2(&#22312;&#23429;&#12539;&#26045;&#35373;g)\&#26045;&#35373;&#65319;\&#9679;35-3&#12469;&#12540;&#12499;&#12473;&#25552;&#20379;&#20307;&#21046;&#30906;&#20445;&#20107;&#26989;&#36027;&#35036;&#21161;&#37329;\R5\01&#36890;&#30693;&#12539;&#29031;&#20250;&#12539;&#22238;&#31572;\20230701&#35201;&#32177;&#25913;&#27491;\&#30707;&#24029;&#30476;&#12469;&#12540;&#12499;&#12473;&#25552;&#20379;&#20307;&#21046;&#30906;&#20445;&#20107;&#26989;&#27096;&#24335;202307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4一覧"/>
      <sheetName val="角2封筒"/>
      <sheetName val="交付決定起案"/>
      <sheetName val="交付決定罫紙"/>
      <sheetName val="交付決定"/>
      <sheetName val="額の確定起案"/>
      <sheetName val="額の確定罫紙"/>
      <sheetName val="額の確定"/>
      <sheetName val="額の確定審査"/>
      <sheetName val="R3一覧"/>
      <sheetName val="R3申請者（大坪さん未処理分）"/>
      <sheetName val="リスト"/>
    </sheetNames>
    <sheetDataSet>
      <sheetData sheetId="0">
        <row r="1">
          <cell r="J1" t="str">
            <v>4052</v>
          </cell>
          <cell r="S1" t="str">
            <v>介護老人福祉施設</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申請書類"/>
      <sheetName val="総括表"/>
      <sheetName val="請求書"/>
      <sheetName val="債権者登録"/>
      <sheetName val="申請額一覧 "/>
      <sheetName val="個票1"/>
      <sheetName val="内訳1"/>
      <sheetName val="個別協議1"/>
      <sheetName val="施設内療養1"/>
      <sheetName val="陽性者リスト1"/>
      <sheetName val="自費検査1"/>
      <sheetName val="個票2"/>
      <sheetName val="内訳2"/>
      <sheetName val="個別協議2"/>
      <sheetName val="施設内療養2"/>
      <sheetName val="陽性者リスト2"/>
      <sheetName val="自費検査2"/>
      <sheetName val="個票3"/>
      <sheetName val="内訳3"/>
      <sheetName val="個別協議3"/>
      <sheetName val="施設内療養3"/>
      <sheetName val="陽性者リスト3"/>
      <sheetName val="自費検査3"/>
      <sheetName val="個票4"/>
      <sheetName val="内訳4"/>
      <sheetName val="個別協議4"/>
      <sheetName val="施設内療養4"/>
      <sheetName val="陽性者リスト4"/>
      <sheetName val="自費検査4"/>
      <sheetName val="個票5"/>
      <sheetName val="内訳5"/>
      <sheetName val="個別協議5"/>
      <sheetName val="施設内療養5"/>
      <sheetName val="陽性者リスト5"/>
      <sheetName val="自費検査5"/>
    </sheetNames>
    <sheetDataSet>
      <sheetData sheetId="0"/>
      <sheetData sheetId="1">
        <row r="6">
          <cell r="AB6" t="str">
            <v>令和　年　月　日</v>
          </cell>
        </row>
        <row r="12">
          <cell r="L12"/>
        </row>
        <row r="13">
          <cell r="P13"/>
          <cell r="S13" t="str">
            <v>‐</v>
          </cell>
          <cell r="T13"/>
        </row>
        <row r="14">
          <cell r="L14"/>
        </row>
        <row r="15">
          <cell r="L15"/>
        </row>
        <row r="16">
          <cell r="S16"/>
          <cell r="AG16"/>
        </row>
        <row r="19">
          <cell r="AG19"/>
        </row>
        <row r="20">
          <cell r="S20"/>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akukinou@pref.ishikawa.lg.jp" TargetMode="External"/><Relationship Id="rId1" Type="http://schemas.openxmlformats.org/officeDocument/2006/relationships/hyperlink" Target="https://www.pref.ishikawa.lg.jp/suitou/saiken.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E35"/>
  <sheetViews>
    <sheetView tabSelected="1" view="pageBreakPreview" zoomScale="110" zoomScaleNormal="85" zoomScaleSheetLayoutView="110" workbookViewId="0">
      <selection activeCell="E2" sqref="E2"/>
    </sheetView>
  </sheetViews>
  <sheetFormatPr defaultColWidth="9" defaultRowHeight="18.75" customHeight="1"/>
  <cols>
    <col min="1" max="1" width="1.36328125" style="1" customWidth="1"/>
    <col min="2" max="2" width="38.90625" style="1" customWidth="1"/>
    <col min="3" max="3" width="19.08984375" style="1" customWidth="1"/>
    <col min="4" max="4" width="47.08984375" style="1" customWidth="1"/>
    <col min="5" max="10" width="9" style="1"/>
    <col min="11" max="11" width="5.08984375" style="1" customWidth="1"/>
    <col min="12" max="16384" width="9" style="1"/>
  </cols>
  <sheetData>
    <row r="2" spans="2:5" ht="18.75" customHeight="1">
      <c r="B2" s="110" t="s">
        <v>460</v>
      </c>
      <c r="E2" s="111"/>
    </row>
    <row r="3" spans="2:5" ht="18.75" customHeight="1">
      <c r="E3" s="111"/>
    </row>
    <row r="4" spans="2:5" ht="18.75" customHeight="1">
      <c r="B4" s="1" t="s">
        <v>269</v>
      </c>
      <c r="C4" s="249" t="s">
        <v>449</v>
      </c>
    </row>
    <row r="5" spans="2:5" ht="18.75" customHeight="1">
      <c r="C5" s="1" t="s">
        <v>270</v>
      </c>
    </row>
    <row r="7" spans="2:5" ht="28.5" customHeight="1">
      <c r="B7" s="113" t="s">
        <v>274</v>
      </c>
      <c r="C7" s="254" t="s">
        <v>265</v>
      </c>
      <c r="D7" s="255"/>
    </row>
    <row r="8" spans="2:5" ht="28.5" customHeight="1">
      <c r="B8" s="251" t="s">
        <v>477</v>
      </c>
      <c r="C8" s="117" t="s">
        <v>14</v>
      </c>
      <c r="D8" s="115" t="s">
        <v>266</v>
      </c>
    </row>
    <row r="9" spans="2:5" ht="28.5" customHeight="1">
      <c r="B9" s="252"/>
      <c r="C9" s="117" t="s">
        <v>242</v>
      </c>
      <c r="D9" s="115" t="s">
        <v>299</v>
      </c>
    </row>
    <row r="10" spans="2:5" ht="28.5" customHeight="1">
      <c r="B10" s="252"/>
      <c r="C10" s="117" t="s">
        <v>267</v>
      </c>
      <c r="D10" s="115" t="s">
        <v>105</v>
      </c>
    </row>
    <row r="11" spans="2:5" ht="28.5" customHeight="1">
      <c r="B11" s="252"/>
      <c r="C11" s="117" t="s">
        <v>268</v>
      </c>
      <c r="D11" s="115" t="s">
        <v>110</v>
      </c>
    </row>
    <row r="12" spans="2:5" ht="28.5" customHeight="1">
      <c r="B12" s="252"/>
      <c r="C12" s="114" t="s">
        <v>282</v>
      </c>
      <c r="D12" s="115"/>
    </row>
    <row r="13" spans="2:5" ht="28.5" customHeight="1">
      <c r="B13" s="252"/>
      <c r="C13" s="256" t="s">
        <v>297</v>
      </c>
      <c r="D13" s="257"/>
    </row>
    <row r="14" spans="2:5" ht="28.5" customHeight="1">
      <c r="B14" s="253"/>
      <c r="C14" s="256" t="s">
        <v>271</v>
      </c>
      <c r="D14" s="257"/>
    </row>
    <row r="15" spans="2:5" ht="28.5" customHeight="1">
      <c r="B15" s="503" t="s">
        <v>446</v>
      </c>
      <c r="C15" s="505" t="s">
        <v>437</v>
      </c>
      <c r="D15" s="506"/>
    </row>
    <row r="16" spans="2:5" ht="28.5" customHeight="1">
      <c r="B16" s="504"/>
      <c r="C16" s="507" t="s">
        <v>279</v>
      </c>
      <c r="D16" s="115"/>
    </row>
    <row r="17" spans="2:4" ht="28.5" customHeight="1">
      <c r="B17" s="112" t="s">
        <v>287</v>
      </c>
      <c r="C17" s="117" t="s">
        <v>18</v>
      </c>
      <c r="D17" s="115" t="s">
        <v>272</v>
      </c>
    </row>
    <row r="18" spans="2:4" ht="28.5" customHeight="1">
      <c r="B18" s="112" t="s">
        <v>273</v>
      </c>
      <c r="C18" s="117" t="s">
        <v>15</v>
      </c>
      <c r="D18" s="115" t="s">
        <v>235</v>
      </c>
    </row>
    <row r="19" spans="2:4" ht="28.5" customHeight="1">
      <c r="B19" s="112" t="s">
        <v>276</v>
      </c>
      <c r="C19" s="117" t="s">
        <v>16</v>
      </c>
      <c r="D19" s="115" t="s">
        <v>236</v>
      </c>
    </row>
    <row r="20" spans="2:4" ht="28.5" customHeight="1">
      <c r="B20" s="112" t="s">
        <v>275</v>
      </c>
      <c r="C20" s="117" t="s">
        <v>17</v>
      </c>
      <c r="D20" s="115" t="s">
        <v>143</v>
      </c>
    </row>
    <row r="21" spans="2:4" ht="28.5" customHeight="1">
      <c r="B21" s="112" t="s">
        <v>277</v>
      </c>
      <c r="C21" s="117" t="s">
        <v>19</v>
      </c>
      <c r="D21" s="115" t="s">
        <v>152</v>
      </c>
    </row>
    <row r="22" spans="2:4" ht="53.4" customHeight="1">
      <c r="B22" s="112" t="s">
        <v>478</v>
      </c>
      <c r="C22" s="117" t="s">
        <v>13</v>
      </c>
      <c r="D22" s="115" t="s">
        <v>146</v>
      </c>
    </row>
    <row r="23" spans="2:4" ht="28.5" customHeight="1">
      <c r="B23" s="251" t="s">
        <v>438</v>
      </c>
      <c r="C23" s="117" t="s">
        <v>238</v>
      </c>
      <c r="D23" s="115" t="s">
        <v>175</v>
      </c>
    </row>
    <row r="24" spans="2:4" ht="28.5" customHeight="1">
      <c r="B24" s="252"/>
      <c r="C24" s="114" t="s">
        <v>281</v>
      </c>
      <c r="D24" s="115"/>
    </row>
    <row r="25" spans="2:4" ht="28.5" customHeight="1">
      <c r="B25" s="252"/>
      <c r="C25" s="117" t="s">
        <v>239</v>
      </c>
      <c r="D25" s="116" t="s">
        <v>301</v>
      </c>
    </row>
    <row r="26" spans="2:4" ht="28.5" customHeight="1">
      <c r="B26" s="253"/>
      <c r="C26" s="117" t="s">
        <v>240</v>
      </c>
      <c r="D26" s="116" t="s">
        <v>302</v>
      </c>
    </row>
    <row r="27" spans="2:4" ht="28.5" customHeight="1">
      <c r="B27" s="251" t="s">
        <v>479</v>
      </c>
      <c r="C27" s="117" t="s">
        <v>243</v>
      </c>
      <c r="D27" s="115" t="s">
        <v>196</v>
      </c>
    </row>
    <row r="28" spans="2:4" ht="28.5" customHeight="1">
      <c r="B28" s="252"/>
      <c r="C28" s="117" t="s">
        <v>244</v>
      </c>
      <c r="D28" s="115" t="s">
        <v>300</v>
      </c>
    </row>
    <row r="29" spans="2:4" ht="28.5" customHeight="1">
      <c r="B29" s="252"/>
      <c r="C29" s="117" t="s">
        <v>284</v>
      </c>
      <c r="D29" s="115" t="s">
        <v>283</v>
      </c>
    </row>
    <row r="30" spans="2:4" ht="28.5" customHeight="1">
      <c r="B30" s="252"/>
      <c r="C30" s="508" t="s">
        <v>442</v>
      </c>
      <c r="D30" s="115"/>
    </row>
    <row r="31" spans="2:4" ht="28.5" customHeight="1">
      <c r="B31" s="252"/>
      <c r="C31" s="114" t="s">
        <v>443</v>
      </c>
      <c r="D31" s="115"/>
    </row>
    <row r="32" spans="2:4" ht="28.5" customHeight="1">
      <c r="B32" s="252"/>
      <c r="C32" s="114" t="s">
        <v>444</v>
      </c>
      <c r="D32" s="115"/>
    </row>
    <row r="33" spans="2:4" ht="28.5" customHeight="1">
      <c r="B33" s="253"/>
      <c r="C33" s="114" t="s">
        <v>445</v>
      </c>
      <c r="D33" s="115"/>
    </row>
    <row r="34" spans="2:4" ht="28.5" customHeight="1">
      <c r="B34" s="112" t="s">
        <v>288</v>
      </c>
      <c r="C34" s="117" t="s">
        <v>245</v>
      </c>
      <c r="D34" s="115" t="s">
        <v>285</v>
      </c>
    </row>
    <row r="35" spans="2:4" ht="28.5" customHeight="1">
      <c r="B35" s="112" t="s">
        <v>289</v>
      </c>
      <c r="C35" s="117" t="s">
        <v>246</v>
      </c>
      <c r="D35" s="115" t="s">
        <v>286</v>
      </c>
    </row>
  </sheetData>
  <mergeCells count="8">
    <mergeCell ref="B27:B33"/>
    <mergeCell ref="C7:D7"/>
    <mergeCell ref="C13:D13"/>
    <mergeCell ref="C14:D14"/>
    <mergeCell ref="B8:B14"/>
    <mergeCell ref="B23:B26"/>
    <mergeCell ref="C15:D15"/>
    <mergeCell ref="B15:B16"/>
  </mergeCells>
  <phoneticPr fontId="5"/>
  <hyperlinks>
    <hyperlink ref="C8" location="'1)交付申請書'!A1" display="（様式第１号）" xr:uid="{00000000-0004-0000-0000-000000000000}"/>
    <hyperlink ref="C9" location="'1-1)所要額調書'!A1" display="（様式第１－１号）" xr:uid="{00000000-0004-0000-0000-000001000000}"/>
    <hyperlink ref="C10" location="'1-2)計画書'!A1" display="（様式第１－２号）" xr:uid="{00000000-0004-0000-0000-000002000000}"/>
    <hyperlink ref="C11" location="'1-3)誓約書'!A1" display="（様式第１－３号）" xr:uid="{00000000-0004-0000-0000-000003000000}"/>
    <hyperlink ref="C18" location="'2)変更申請'!A1" display="（様式第２号）" xr:uid="{00000000-0004-0000-0000-000005000000}"/>
    <hyperlink ref="C19" location="'3)中止・廃止申請'!A1" display="（様式第３号）" xr:uid="{00000000-0004-0000-0000-000006000000}"/>
    <hyperlink ref="C20" location="'4)交付申請取下'!A1" display="（様式第４号）" xr:uid="{00000000-0004-0000-0000-000007000000}"/>
    <hyperlink ref="C21" location="'6)遅延報告'!A1" display="（様式第６号）" xr:uid="{00000000-0004-0000-0000-000008000000}"/>
    <hyperlink ref="C22" location="'7)繰越申請'!A1" display="（様式第７号）" xr:uid="{00000000-0004-0000-0000-000009000000}"/>
    <hyperlink ref="C23" location="'8)状況報告'!A1" display="（様式第８号）" xr:uid="{00000000-0004-0000-0000-00000A000000}"/>
    <hyperlink ref="C25" location="'8-1)所要額調書'!A1" display="（様式第８－１号）" xr:uid="{00000000-0004-0000-0000-00000B000000}"/>
    <hyperlink ref="C26" location="'8-2)計画書'!A1" display="（様式第８－２号）" xr:uid="{00000000-0004-0000-0000-00000C000000}"/>
    <hyperlink ref="C27" location="'9)実績報告書'!A1" display="（様式第９号）" xr:uid="{00000000-0004-0000-0000-00000D000000}"/>
    <hyperlink ref="C28" location="'9-1)精算額調書'!A1" display="（様式第９－１号）" xr:uid="{00000000-0004-0000-0000-00000E000000}"/>
    <hyperlink ref="C29" location="'9-2)結果報告書'!A1" display="（様式第９－２号）" xr:uid="{00000000-0004-0000-0000-00000F000000}"/>
    <hyperlink ref="C34" location="'10)請求書'!A1" display="（様式第10号）" xr:uid="{00000000-0004-0000-0000-000010000000}"/>
    <hyperlink ref="C35" location="'11)財産処分'!A1" display="（様式第11号）" xr:uid="{00000000-0004-0000-0000-000011000000}"/>
    <hyperlink ref="C15" location="'5)事前着手届'!A1" display="（様式第５号）" xr:uid="{9D6D1CB4-4F34-4E19-AE64-D5C872F75E91}"/>
    <hyperlink ref="C15:D15" location="債権者登録!A1" display="債権者登録申出書" xr:uid="{42CCD20A-B961-4870-8664-AFB3CBE42078}"/>
    <hyperlink ref="C17" location="'5)事前着手届'!A1" display="（様式第５号）" xr:uid="{00000000-0004-0000-0000-000004000000}"/>
    <hyperlink ref="C16" r:id="rId1" xr:uid="{B77DA1AE-C175-467E-807D-3483DA835736}"/>
    <hyperlink ref="C4" r:id="rId2" xr:uid="{EFF608CF-7BD7-4CFB-8FBA-9CA5E978ECE2}"/>
  </hyperlinks>
  <pageMargins left="0.7" right="0.7" top="0.75" bottom="0.75" header="0.3" footer="0.3"/>
  <pageSetup paperSize="9" scale="8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M40"/>
  <sheetViews>
    <sheetView showZeros="0" view="pageBreakPreview" zoomScale="85" zoomScaleNormal="100" zoomScaleSheetLayoutView="85" workbookViewId="0">
      <selection activeCell="L18" sqref="L18"/>
    </sheetView>
  </sheetViews>
  <sheetFormatPr defaultColWidth="9" defaultRowHeight="18" customHeight="1"/>
  <cols>
    <col min="1" max="35" width="2.81640625" style="55" customWidth="1"/>
    <col min="36" max="49" width="2.81640625" style="13" customWidth="1"/>
    <col min="50" max="16384" width="9" style="13"/>
  </cols>
  <sheetData>
    <row r="1" spans="1:37" ht="18" customHeight="1">
      <c r="A1" s="1" t="s">
        <v>16</v>
      </c>
    </row>
    <row r="2" spans="1:37" ht="18" customHeight="1">
      <c r="X2" s="270"/>
      <c r="Y2" s="270"/>
      <c r="Z2" s="270"/>
      <c r="AA2" s="270"/>
      <c r="AB2" s="270"/>
      <c r="AC2" s="270"/>
      <c r="AD2" s="270"/>
      <c r="AE2" s="270"/>
      <c r="AF2" s="270"/>
      <c r="AG2" s="55" t="s">
        <v>52</v>
      </c>
      <c r="AH2" s="30"/>
      <c r="AI2" s="30"/>
    </row>
    <row r="3" spans="1:37" ht="18" customHeight="1">
      <c r="W3" s="31"/>
      <c r="X3" s="269" t="s">
        <v>39</v>
      </c>
      <c r="Y3" s="269"/>
      <c r="Z3" s="269"/>
      <c r="AA3" s="269"/>
      <c r="AB3" s="269"/>
      <c r="AC3" s="269"/>
      <c r="AD3" s="269"/>
      <c r="AE3" s="269"/>
      <c r="AF3" s="269"/>
      <c r="AG3" s="55" t="s">
        <v>140</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A7" s="141"/>
      <c r="B7" s="141"/>
      <c r="C7" s="141"/>
      <c r="D7" s="141"/>
      <c r="E7" s="141"/>
      <c r="F7" s="141"/>
      <c r="G7" s="141"/>
      <c r="H7" s="141"/>
      <c r="I7" s="141"/>
      <c r="J7" s="141"/>
      <c r="K7" s="141"/>
      <c r="L7" s="141"/>
      <c r="M7" s="141"/>
      <c r="N7" s="141"/>
      <c r="O7" s="141"/>
      <c r="P7" s="141"/>
      <c r="Q7" s="141"/>
      <c r="R7" s="141"/>
      <c r="S7" s="141"/>
      <c r="T7" s="141"/>
      <c r="U7" s="13"/>
      <c r="V7" s="141" t="s">
        <v>34</v>
      </c>
      <c r="W7" s="141"/>
      <c r="X7" s="477">
        <f>'1)交付申請書'!X7</f>
        <v>0</v>
      </c>
      <c r="Y7" s="477"/>
      <c r="Z7" s="477"/>
      <c r="AA7" s="477"/>
      <c r="AB7" s="477"/>
      <c r="AC7" s="477"/>
      <c r="AD7" s="477"/>
      <c r="AE7" s="31" t="s">
        <v>29</v>
      </c>
      <c r="AF7" s="31"/>
      <c r="AG7" s="141" t="s">
        <v>42</v>
      </c>
      <c r="AH7" s="141"/>
      <c r="AI7" s="141"/>
    </row>
    <row r="8" spans="1:37" ht="18" customHeight="1">
      <c r="A8" s="141"/>
      <c r="B8" s="141"/>
      <c r="C8" s="141"/>
      <c r="D8" s="141"/>
      <c r="E8" s="141"/>
      <c r="F8" s="141"/>
      <c r="G8" s="141"/>
      <c r="H8" s="141"/>
      <c r="I8" s="141"/>
      <c r="J8" s="141"/>
      <c r="K8" s="141"/>
      <c r="L8" s="141"/>
      <c r="M8" s="141"/>
      <c r="N8" s="141"/>
      <c r="O8" s="270" t="s">
        <v>0</v>
      </c>
      <c r="P8" s="270"/>
      <c r="Q8" s="270"/>
      <c r="R8" s="270"/>
      <c r="S8" s="270"/>
      <c r="T8" s="270"/>
      <c r="U8" s="13"/>
      <c r="V8" s="275">
        <f>'1)交付申請書'!V8</f>
        <v>0</v>
      </c>
      <c r="W8" s="275"/>
      <c r="X8" s="275"/>
      <c r="Y8" s="275"/>
      <c r="Z8" s="275"/>
      <c r="AA8" s="275"/>
      <c r="AB8" s="275"/>
      <c r="AC8" s="275"/>
      <c r="AD8" s="275"/>
      <c r="AE8" s="275"/>
      <c r="AF8" s="275"/>
      <c r="AG8" s="141" t="s">
        <v>42</v>
      </c>
      <c r="AH8" s="141"/>
      <c r="AI8" s="141"/>
    </row>
    <row r="9" spans="1:37" ht="18" customHeight="1">
      <c r="A9" s="141"/>
      <c r="B9" s="141"/>
      <c r="C9" s="141"/>
      <c r="D9" s="141"/>
      <c r="E9" s="141"/>
      <c r="F9" s="141"/>
      <c r="G9" s="141"/>
      <c r="H9" s="141"/>
      <c r="I9" s="141"/>
      <c r="J9" s="141"/>
      <c r="K9" s="141"/>
      <c r="L9" s="141"/>
      <c r="M9" s="141"/>
      <c r="N9" s="141"/>
      <c r="O9" s="270" t="s">
        <v>1</v>
      </c>
      <c r="P9" s="270"/>
      <c r="Q9" s="270"/>
      <c r="R9" s="270"/>
      <c r="S9" s="270"/>
      <c r="T9" s="270"/>
      <c r="U9" s="13"/>
      <c r="V9" s="275">
        <f>'1)交付申請書'!V9</f>
        <v>0</v>
      </c>
      <c r="W9" s="275"/>
      <c r="X9" s="275"/>
      <c r="Y9" s="275"/>
      <c r="Z9" s="275"/>
      <c r="AA9" s="275"/>
      <c r="AB9" s="275"/>
      <c r="AC9" s="275"/>
      <c r="AD9" s="275"/>
      <c r="AE9" s="275"/>
      <c r="AF9" s="275"/>
      <c r="AG9" s="141" t="s">
        <v>42</v>
      </c>
      <c r="AH9" s="141"/>
      <c r="AI9" s="141"/>
    </row>
    <row r="10" spans="1:37" ht="18" customHeight="1">
      <c r="A10" s="141"/>
      <c r="B10" s="141"/>
      <c r="C10" s="141"/>
      <c r="D10" s="141"/>
      <c r="E10" s="141"/>
      <c r="F10" s="141"/>
      <c r="G10" s="141"/>
      <c r="H10" s="141"/>
      <c r="I10" s="141"/>
      <c r="J10" s="141"/>
      <c r="K10" s="141"/>
      <c r="L10" s="141"/>
      <c r="M10" s="141"/>
      <c r="N10" s="141"/>
      <c r="O10" s="270" t="s">
        <v>2</v>
      </c>
      <c r="P10" s="270"/>
      <c r="Q10" s="270"/>
      <c r="R10" s="270"/>
      <c r="S10" s="270"/>
      <c r="T10" s="270"/>
      <c r="U10" s="13"/>
      <c r="V10" s="275">
        <f>'1)交付申請書'!V10</f>
        <v>0</v>
      </c>
      <c r="W10" s="275"/>
      <c r="X10" s="275"/>
      <c r="Y10" s="275"/>
      <c r="Z10" s="275"/>
      <c r="AA10" s="275"/>
      <c r="AB10" s="275"/>
      <c r="AC10" s="275"/>
      <c r="AD10" s="275"/>
      <c r="AE10" s="275"/>
      <c r="AF10" s="275"/>
      <c r="AG10" s="141" t="s">
        <v>42</v>
      </c>
      <c r="AH10" s="141"/>
      <c r="AI10" s="141"/>
      <c r="AK10" s="12"/>
    </row>
    <row r="11" spans="1:37" ht="18" customHeight="1">
      <c r="A11" s="141"/>
      <c r="B11" s="141"/>
      <c r="C11" s="141"/>
      <c r="D11" s="141"/>
      <c r="E11" s="141"/>
      <c r="F11" s="141"/>
      <c r="G11" s="141"/>
      <c r="H11" s="141"/>
      <c r="I11" s="141"/>
      <c r="J11" s="141"/>
      <c r="K11" s="141"/>
      <c r="L11" s="141"/>
      <c r="M11" s="141"/>
      <c r="N11" s="141"/>
      <c r="O11" s="140"/>
      <c r="P11" s="140"/>
      <c r="Q11" s="140"/>
      <c r="R11" s="140"/>
      <c r="S11" s="140"/>
      <c r="T11" s="140"/>
      <c r="U11" s="141"/>
      <c r="V11" s="141"/>
      <c r="W11" s="141"/>
      <c r="X11" s="141"/>
      <c r="Y11" s="141"/>
      <c r="Z11" s="141"/>
      <c r="AA11" s="141"/>
      <c r="AB11" s="141"/>
      <c r="AC11" s="14"/>
      <c r="AD11" s="141"/>
      <c r="AE11" s="141"/>
      <c r="AF11" s="141"/>
      <c r="AG11" s="141"/>
      <c r="AH11" s="141"/>
      <c r="AI11" s="141"/>
    </row>
    <row r="12" spans="1:37" ht="18"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K12" s="141"/>
    </row>
    <row r="13" spans="1:37" s="141" customFormat="1" ht="18" customHeight="1">
      <c r="B13" s="27"/>
      <c r="C13" s="27"/>
      <c r="E13" s="26" t="s">
        <v>33</v>
      </c>
      <c r="F13" s="101">
        <f>'1)交付申請書'!F12</f>
        <v>5</v>
      </c>
      <c r="G13" s="30" t="s">
        <v>50</v>
      </c>
      <c r="H13" s="30"/>
      <c r="I13" s="274" t="str">
        <f>様式一覧!B2</f>
        <v>石川県薬局省エネ投資支援事業費補助金</v>
      </c>
      <c r="J13" s="274"/>
      <c r="K13" s="274"/>
      <c r="L13" s="274"/>
      <c r="M13" s="274"/>
      <c r="N13" s="274"/>
      <c r="O13" s="274"/>
      <c r="P13" s="274"/>
      <c r="Q13" s="274"/>
      <c r="R13" s="274"/>
      <c r="S13" s="274"/>
      <c r="T13" s="274"/>
      <c r="U13" s="274"/>
      <c r="V13" s="274"/>
      <c r="W13" s="274"/>
      <c r="X13" s="274"/>
      <c r="Y13" s="274"/>
      <c r="Z13" s="274"/>
      <c r="AA13" s="274"/>
      <c r="AB13" s="274"/>
      <c r="AC13" s="274"/>
      <c r="AD13" s="27"/>
      <c r="AE13" s="27"/>
      <c r="AF13" s="27"/>
      <c r="AG13" s="141" t="s">
        <v>42</v>
      </c>
      <c r="AH13" s="57"/>
    </row>
    <row r="14" spans="1:37" ht="18" customHeight="1">
      <c r="A14" s="27"/>
      <c r="B14" s="27"/>
      <c r="C14" s="27"/>
      <c r="D14" s="58"/>
      <c r="E14" s="58"/>
      <c r="F14" s="58"/>
      <c r="G14" s="58"/>
      <c r="H14" s="58"/>
      <c r="I14" s="58"/>
      <c r="J14" s="58"/>
      <c r="K14" s="58"/>
      <c r="L14" s="58"/>
      <c r="M14" s="58"/>
      <c r="N14" s="13"/>
      <c r="O14" s="58"/>
      <c r="P14" s="57" t="s">
        <v>236</v>
      </c>
      <c r="Q14" s="58"/>
      <c r="R14" s="58"/>
      <c r="S14" s="58"/>
      <c r="T14" s="58"/>
      <c r="U14" s="58"/>
      <c r="V14" s="58"/>
      <c r="W14" s="58"/>
      <c r="X14" s="58"/>
      <c r="Y14" s="58"/>
      <c r="Z14" s="58"/>
      <c r="AA14" s="58"/>
      <c r="AB14" s="58"/>
      <c r="AC14" s="27"/>
      <c r="AD14" s="27"/>
      <c r="AE14" s="27"/>
      <c r="AF14" s="27"/>
      <c r="AH14" s="9"/>
      <c r="AI14" s="13"/>
    </row>
    <row r="15" spans="1:37" ht="18"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K15" s="57"/>
    </row>
    <row r="16" spans="1:37" ht="18" customHeight="1">
      <c r="A16" s="25"/>
      <c r="B16" s="25"/>
      <c r="C16" s="25"/>
      <c r="D16" s="25"/>
      <c r="E16" s="25"/>
      <c r="F16" s="25"/>
      <c r="G16" s="25"/>
      <c r="H16" s="25"/>
      <c r="I16" s="25"/>
      <c r="J16" s="25"/>
      <c r="K16" s="25"/>
      <c r="L16" s="25"/>
      <c r="M16" s="25"/>
      <c r="N16" s="13"/>
      <c r="O16" s="13"/>
      <c r="P16" s="13"/>
      <c r="Q16" s="13"/>
      <c r="R16" s="13"/>
      <c r="S16" s="25"/>
      <c r="T16" s="25"/>
      <c r="U16" s="25"/>
      <c r="V16" s="25"/>
      <c r="W16" s="25"/>
      <c r="X16" s="25"/>
      <c r="Y16" s="25"/>
      <c r="Z16" s="25"/>
      <c r="AA16" s="25"/>
      <c r="AB16" s="25"/>
      <c r="AC16" s="25"/>
      <c r="AD16" s="25"/>
      <c r="AE16" s="25"/>
      <c r="AF16" s="25"/>
      <c r="AG16" s="25"/>
      <c r="AH16" s="25"/>
      <c r="AI16" s="25"/>
      <c r="AK16" s="57"/>
    </row>
    <row r="17" spans="1:65" ht="18" customHeight="1">
      <c r="A17" s="13"/>
      <c r="B17" s="13" t="s">
        <v>33</v>
      </c>
      <c r="C17" s="13"/>
      <c r="D17" s="99"/>
      <c r="E17" s="32" t="s">
        <v>40</v>
      </c>
      <c r="F17" s="99"/>
      <c r="G17" s="32" t="s">
        <v>41</v>
      </c>
      <c r="H17" s="99"/>
      <c r="I17" s="32" t="s">
        <v>129</v>
      </c>
      <c r="J17" s="32"/>
      <c r="K17" s="32"/>
      <c r="L17" s="492" t="s">
        <v>466</v>
      </c>
      <c r="M17" s="492"/>
      <c r="N17" s="13" t="s">
        <v>130</v>
      </c>
      <c r="O17" s="490"/>
      <c r="P17" s="490"/>
      <c r="Q17" s="490"/>
      <c r="R17" s="13" t="s">
        <v>131</v>
      </c>
      <c r="S17" s="13"/>
      <c r="T17" s="13"/>
      <c r="U17" s="13"/>
      <c r="V17" s="13"/>
      <c r="W17" s="13"/>
      <c r="X17" s="13"/>
      <c r="Y17" s="13"/>
      <c r="Z17" s="13"/>
      <c r="AA17" s="13"/>
      <c r="AB17" s="13"/>
      <c r="AC17" s="13"/>
      <c r="AD17" s="13"/>
      <c r="AE17" s="13"/>
      <c r="AG17" s="12" t="s">
        <v>38</v>
      </c>
      <c r="AK17" s="55"/>
    </row>
    <row r="18" spans="1:65" ht="18" customHeight="1">
      <c r="A18" s="30" t="s">
        <v>153</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65" ht="18"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65" ht="18" customHeight="1">
      <c r="B20" s="30"/>
      <c r="C20" s="30"/>
      <c r="D20" s="30"/>
      <c r="E20" s="30"/>
      <c r="F20" s="30"/>
      <c r="G20" s="30"/>
      <c r="H20" s="30"/>
      <c r="I20" s="30"/>
      <c r="J20" s="30"/>
      <c r="K20" s="30"/>
      <c r="L20" s="30"/>
      <c r="M20" s="30"/>
      <c r="N20" s="30"/>
      <c r="O20" s="30"/>
      <c r="P20" s="30" t="s">
        <v>3</v>
      </c>
      <c r="Q20" s="30"/>
      <c r="R20" s="30"/>
      <c r="S20" s="30"/>
      <c r="T20" s="30"/>
      <c r="U20" s="30"/>
      <c r="V20" s="30"/>
      <c r="W20" s="30"/>
      <c r="X20" s="30"/>
      <c r="Y20" s="30"/>
      <c r="Z20" s="30"/>
      <c r="AA20" s="30"/>
      <c r="AB20" s="30"/>
      <c r="AC20" s="30"/>
      <c r="AD20" s="30"/>
      <c r="AE20" s="30"/>
      <c r="AF20" s="30"/>
      <c r="AG20" s="30"/>
    </row>
    <row r="21" spans="1:65" ht="18" customHeight="1">
      <c r="A21" s="246"/>
      <c r="B21" s="19" t="s">
        <v>456</v>
      </c>
      <c r="C21" s="30"/>
      <c r="D21" s="30"/>
      <c r="E21" s="30"/>
      <c r="F21" s="30"/>
      <c r="G21" s="30"/>
      <c r="H21" s="246"/>
      <c r="I21" s="13"/>
      <c r="J21" s="13"/>
      <c r="K21" s="13"/>
      <c r="L21" s="13"/>
      <c r="M21" s="13"/>
      <c r="N21" s="13"/>
      <c r="O21" s="13"/>
      <c r="P21" s="13"/>
      <c r="Q21" s="13"/>
      <c r="R21" s="13"/>
      <c r="S21" s="13"/>
      <c r="T21" s="13"/>
      <c r="U21" s="13"/>
      <c r="V21" s="13"/>
      <c r="W21" s="13"/>
      <c r="X21" s="13"/>
      <c r="Y21" s="13"/>
      <c r="Z21" s="13"/>
      <c r="AA21" s="13"/>
      <c r="AB21" s="13"/>
      <c r="AC21" s="13"/>
      <c r="AD21" s="13"/>
      <c r="AE21" s="13"/>
      <c r="AF21" s="246"/>
      <c r="AG21" s="13"/>
      <c r="AH21" s="246"/>
      <c r="AI21" s="246"/>
    </row>
    <row r="22" spans="1:65" ht="18" customHeight="1">
      <c r="A22" s="246"/>
      <c r="B22" s="20"/>
      <c r="C22" s="246"/>
      <c r="D22" s="491"/>
      <c r="E22" s="491"/>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246"/>
      <c r="AG22" s="12" t="s">
        <v>38</v>
      </c>
      <c r="AH22" s="246"/>
      <c r="AI22" s="246"/>
    </row>
    <row r="23" spans="1:65" ht="18" customHeight="1">
      <c r="A23" s="20"/>
      <c r="B23" s="246"/>
      <c r="C23" s="246"/>
      <c r="D23" s="491"/>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246"/>
      <c r="AG23" s="246"/>
      <c r="AH23" s="246"/>
      <c r="AI23" s="246"/>
    </row>
    <row r="25" spans="1:65" ht="18" customHeight="1">
      <c r="B25" s="19" t="s">
        <v>463</v>
      </c>
      <c r="C25" s="30"/>
      <c r="D25" s="30"/>
      <c r="E25" s="30"/>
      <c r="F25" s="30"/>
      <c r="G25" s="30"/>
      <c r="I25" s="13"/>
      <c r="J25" s="13"/>
      <c r="K25" s="13"/>
      <c r="L25" s="13"/>
      <c r="M25" s="13"/>
      <c r="N25" s="13"/>
      <c r="O25" s="13"/>
      <c r="P25" s="13"/>
      <c r="Q25" s="13"/>
      <c r="R25" s="13"/>
      <c r="S25" s="13"/>
      <c r="T25" s="13"/>
      <c r="U25" s="13"/>
      <c r="V25" s="13"/>
      <c r="W25" s="13"/>
      <c r="X25" s="13"/>
      <c r="Y25" s="13"/>
      <c r="Z25" s="13"/>
      <c r="AA25" s="13"/>
      <c r="AB25" s="13"/>
      <c r="AC25" s="13"/>
      <c r="AD25" s="13"/>
      <c r="AE25" s="13"/>
      <c r="AG25" s="13"/>
    </row>
    <row r="26" spans="1:65" ht="18" customHeight="1">
      <c r="B26" s="20"/>
      <c r="D26" s="491"/>
      <c r="E26" s="491"/>
      <c r="F26" s="491"/>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G26" s="12" t="s">
        <v>38</v>
      </c>
    </row>
    <row r="27" spans="1:65" ht="18" customHeight="1">
      <c r="A27" s="20"/>
      <c r="D27" s="491"/>
      <c r="E27" s="491"/>
      <c r="F27" s="491"/>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row>
    <row r="28" spans="1:65" ht="18" customHeight="1">
      <c r="A28" s="21"/>
      <c r="D28" s="491"/>
      <c r="E28" s="491"/>
      <c r="F28" s="491"/>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c r="AH28" s="13"/>
      <c r="AI28" s="13"/>
    </row>
    <row r="29" spans="1:65" ht="18" customHeight="1">
      <c r="A29" s="21"/>
      <c r="D29" s="55" t="s">
        <v>141</v>
      </c>
      <c r="AH29" s="13"/>
      <c r="AI29" s="13"/>
      <c r="BE29" s="100"/>
      <c r="BF29" s="100"/>
      <c r="BG29" s="100"/>
      <c r="BH29" s="100"/>
      <c r="BI29" s="100"/>
      <c r="BJ29" s="100"/>
      <c r="BK29" s="100"/>
      <c r="BL29" s="100"/>
      <c r="BM29" s="100"/>
    </row>
    <row r="30" spans="1:65" ht="18" customHeight="1">
      <c r="A30" s="21"/>
      <c r="AH30" s="13"/>
      <c r="AI30" s="13"/>
      <c r="BE30" s="100"/>
      <c r="BF30" s="100"/>
      <c r="BG30" s="100"/>
      <c r="BH30" s="100"/>
      <c r="BI30" s="100"/>
      <c r="BJ30" s="100"/>
      <c r="BK30" s="100"/>
      <c r="BL30" s="100"/>
      <c r="BM30" s="100"/>
    </row>
    <row r="31" spans="1:65" ht="18" customHeight="1">
      <c r="B31" s="19" t="s">
        <v>464</v>
      </c>
      <c r="C31" s="30"/>
      <c r="D31" s="30"/>
      <c r="E31" s="30"/>
      <c r="F31" s="30"/>
      <c r="G31" s="30"/>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H31" s="13"/>
      <c r="AI31" s="13"/>
    </row>
    <row r="32" spans="1:65" ht="18" customHeight="1">
      <c r="A32" s="21"/>
      <c r="D32" s="476"/>
      <c r="E32" s="476"/>
      <c r="F32" s="476"/>
      <c r="G32" s="476"/>
      <c r="H32" s="476"/>
      <c r="I32" s="476"/>
      <c r="J32" s="476"/>
      <c r="K32" s="476"/>
      <c r="L32" s="476"/>
      <c r="AG32" s="12" t="s">
        <v>38</v>
      </c>
    </row>
    <row r="33" spans="1:37" s="55" customFormat="1" ht="18" customHeight="1">
      <c r="A33" s="19"/>
      <c r="B33" s="19"/>
      <c r="C33" s="30"/>
      <c r="D33" s="30"/>
      <c r="E33" s="30"/>
      <c r="F33" s="30"/>
      <c r="G33" s="30"/>
      <c r="AJ33" s="13"/>
      <c r="AK33" s="13"/>
    </row>
    <row r="34" spans="1:37" s="55" customFormat="1" ht="18" customHeight="1">
      <c r="B34" s="258" t="s">
        <v>30</v>
      </c>
      <c r="C34" s="264" t="s">
        <v>25</v>
      </c>
      <c r="D34" s="264"/>
      <c r="E34" s="264"/>
      <c r="F34" s="264"/>
      <c r="G34" s="478">
        <f>'1)交付申請書'!G38</f>
        <v>0</v>
      </c>
      <c r="H34" s="479"/>
      <c r="I34" s="479"/>
      <c r="J34" s="479"/>
      <c r="K34" s="479"/>
      <c r="L34" s="479"/>
      <c r="M34" s="479"/>
      <c r="N34" s="479"/>
      <c r="O34" s="479"/>
      <c r="P34" s="480"/>
      <c r="R34" s="258" t="s">
        <v>31</v>
      </c>
      <c r="S34" s="264" t="s">
        <v>25</v>
      </c>
      <c r="T34" s="264"/>
      <c r="U34" s="264"/>
      <c r="V34" s="264"/>
      <c r="W34" s="478">
        <f>'1)交付申請書'!W38</f>
        <v>0</v>
      </c>
      <c r="X34" s="479"/>
      <c r="Y34" s="479"/>
      <c r="Z34" s="479"/>
      <c r="AA34" s="479"/>
      <c r="AB34" s="479"/>
      <c r="AC34" s="479"/>
      <c r="AD34" s="479"/>
      <c r="AE34" s="479"/>
      <c r="AF34" s="480"/>
      <c r="AG34" s="55" t="s">
        <v>43</v>
      </c>
    </row>
    <row r="35" spans="1:37" s="55" customFormat="1" ht="18" customHeight="1">
      <c r="B35" s="259"/>
      <c r="C35" s="261" t="s">
        <v>20</v>
      </c>
      <c r="D35" s="262"/>
      <c r="E35" s="262"/>
      <c r="F35" s="263"/>
      <c r="G35" s="478">
        <f>'1)交付申請書'!G39</f>
        <v>0</v>
      </c>
      <c r="H35" s="479"/>
      <c r="I35" s="479"/>
      <c r="J35" s="479"/>
      <c r="K35" s="479"/>
      <c r="L35" s="479"/>
      <c r="M35" s="479"/>
      <c r="N35" s="479"/>
      <c r="O35" s="479"/>
      <c r="P35" s="480"/>
      <c r="R35" s="259"/>
      <c r="S35" s="261" t="s">
        <v>20</v>
      </c>
      <c r="T35" s="262"/>
      <c r="U35" s="262"/>
      <c r="V35" s="263"/>
      <c r="W35" s="478">
        <f>'1)交付申請書'!W39</f>
        <v>0</v>
      </c>
      <c r="X35" s="479"/>
      <c r="Y35" s="479"/>
      <c r="Z35" s="479"/>
      <c r="AA35" s="479"/>
      <c r="AB35" s="479"/>
      <c r="AC35" s="479"/>
      <c r="AD35" s="479"/>
      <c r="AE35" s="479"/>
      <c r="AF35" s="480"/>
      <c r="AG35" s="55" t="s">
        <v>43</v>
      </c>
    </row>
    <row r="36" spans="1:37" s="55" customFormat="1" ht="18" customHeight="1">
      <c r="B36" s="259"/>
      <c r="C36" s="264" t="s">
        <v>26</v>
      </c>
      <c r="D36" s="264"/>
      <c r="E36" s="264"/>
      <c r="F36" s="264"/>
      <c r="G36" s="478">
        <f>'1)交付申請書'!G40</f>
        <v>0</v>
      </c>
      <c r="H36" s="479"/>
      <c r="I36" s="479"/>
      <c r="J36" s="479"/>
      <c r="K36" s="479"/>
      <c r="L36" s="479"/>
      <c r="M36" s="479"/>
      <c r="N36" s="479"/>
      <c r="O36" s="479"/>
      <c r="P36" s="480"/>
      <c r="R36" s="259"/>
      <c r="S36" s="264" t="s">
        <v>26</v>
      </c>
      <c r="T36" s="264"/>
      <c r="U36" s="264"/>
      <c r="V36" s="264"/>
      <c r="W36" s="478">
        <f>'1)交付申請書'!W40</f>
        <v>0</v>
      </c>
      <c r="X36" s="479"/>
      <c r="Y36" s="479"/>
      <c r="Z36" s="479"/>
      <c r="AA36" s="479"/>
      <c r="AB36" s="479"/>
      <c r="AC36" s="479"/>
      <c r="AD36" s="479"/>
      <c r="AE36" s="479"/>
      <c r="AF36" s="480"/>
      <c r="AG36" s="55" t="s">
        <v>43</v>
      </c>
    </row>
    <row r="37" spans="1:37" s="55" customFormat="1" ht="18" customHeight="1">
      <c r="B37" s="259"/>
      <c r="C37" s="264" t="s">
        <v>21</v>
      </c>
      <c r="D37" s="264"/>
      <c r="E37" s="264"/>
      <c r="F37" s="264"/>
      <c r="G37" s="478">
        <f>'1)交付申請書'!G41</f>
        <v>0</v>
      </c>
      <c r="H37" s="479"/>
      <c r="I37" s="479"/>
      <c r="J37" s="479"/>
      <c r="K37" s="479"/>
      <c r="L37" s="479"/>
      <c r="M37" s="479"/>
      <c r="N37" s="479"/>
      <c r="O37" s="479"/>
      <c r="P37" s="480"/>
      <c r="R37" s="259"/>
      <c r="S37" s="264" t="s">
        <v>21</v>
      </c>
      <c r="T37" s="264"/>
      <c r="U37" s="264"/>
      <c r="V37" s="264"/>
      <c r="W37" s="478">
        <f>'1)交付申請書'!W41</f>
        <v>0</v>
      </c>
      <c r="X37" s="479"/>
      <c r="Y37" s="479"/>
      <c r="Z37" s="479"/>
      <c r="AA37" s="479"/>
      <c r="AB37" s="479"/>
      <c r="AC37" s="479"/>
      <c r="AD37" s="479"/>
      <c r="AE37" s="479"/>
      <c r="AF37" s="480"/>
      <c r="AG37" s="55" t="s">
        <v>43</v>
      </c>
    </row>
    <row r="38" spans="1:37" s="55" customFormat="1" ht="18" customHeight="1">
      <c r="B38" s="259"/>
      <c r="C38" s="264" t="s">
        <v>23</v>
      </c>
      <c r="D38" s="264"/>
      <c r="E38" s="264"/>
      <c r="F38" s="264"/>
      <c r="G38" s="478">
        <f>'1)交付申請書'!G42</f>
        <v>0</v>
      </c>
      <c r="H38" s="479"/>
      <c r="I38" s="479"/>
      <c r="J38" s="479"/>
      <c r="K38" s="479"/>
      <c r="L38" s="479"/>
      <c r="M38" s="479"/>
      <c r="N38" s="479"/>
      <c r="O38" s="479"/>
      <c r="P38" s="480"/>
      <c r="R38" s="259"/>
      <c r="S38" s="264" t="s">
        <v>23</v>
      </c>
      <c r="T38" s="264"/>
      <c r="U38" s="264"/>
      <c r="V38" s="264"/>
      <c r="W38" s="478">
        <f>'1)交付申請書'!W42</f>
        <v>0</v>
      </c>
      <c r="X38" s="479"/>
      <c r="Y38" s="479"/>
      <c r="Z38" s="479"/>
      <c r="AA38" s="479"/>
      <c r="AB38" s="479"/>
      <c r="AC38" s="479"/>
      <c r="AD38" s="479"/>
      <c r="AE38" s="479"/>
      <c r="AF38" s="480"/>
      <c r="AG38" s="55" t="s">
        <v>43</v>
      </c>
    </row>
    <row r="39" spans="1:37" s="55" customFormat="1" ht="18" customHeight="1">
      <c r="B39" s="260"/>
      <c r="C39" s="264" t="s">
        <v>22</v>
      </c>
      <c r="D39" s="264"/>
      <c r="E39" s="264"/>
      <c r="F39" s="264"/>
      <c r="G39" s="478">
        <f>'1)交付申請書'!G43</f>
        <v>0</v>
      </c>
      <c r="H39" s="479"/>
      <c r="I39" s="479"/>
      <c r="J39" s="479"/>
      <c r="K39" s="479"/>
      <c r="L39" s="479"/>
      <c r="M39" s="479"/>
      <c r="N39" s="479"/>
      <c r="O39" s="479"/>
      <c r="P39" s="480"/>
      <c r="R39" s="260"/>
      <c r="S39" s="264" t="s">
        <v>22</v>
      </c>
      <c r="T39" s="264"/>
      <c r="U39" s="264"/>
      <c r="V39" s="264"/>
      <c r="W39" s="478">
        <f>'1)交付申請書'!W43</f>
        <v>0</v>
      </c>
      <c r="X39" s="479"/>
      <c r="Y39" s="479"/>
      <c r="Z39" s="479"/>
      <c r="AA39" s="479"/>
      <c r="AB39" s="479"/>
      <c r="AC39" s="479"/>
      <c r="AD39" s="479"/>
      <c r="AE39" s="479"/>
      <c r="AF39" s="480"/>
      <c r="AG39" s="55" t="s">
        <v>43</v>
      </c>
    </row>
    <row r="40" spans="1:37" s="55" customFormat="1" ht="18" customHeight="1">
      <c r="A40" s="20"/>
      <c r="AJ40" s="13"/>
      <c r="AK40" s="13"/>
    </row>
  </sheetData>
  <mergeCells count="41">
    <mergeCell ref="W39:AF39"/>
    <mergeCell ref="D32:L32"/>
    <mergeCell ref="C38:F38"/>
    <mergeCell ref="G38:P38"/>
    <mergeCell ref="S38:V38"/>
    <mergeCell ref="W38:AF38"/>
    <mergeCell ref="D26:AE28"/>
    <mergeCell ref="C37:F37"/>
    <mergeCell ref="G37:P37"/>
    <mergeCell ref="S37:V37"/>
    <mergeCell ref="W37:AF37"/>
    <mergeCell ref="S35:V35"/>
    <mergeCell ref="W35:AF35"/>
    <mergeCell ref="C36:F36"/>
    <mergeCell ref="G36:P36"/>
    <mergeCell ref="S36:V36"/>
    <mergeCell ref="W36:AF36"/>
    <mergeCell ref="W34:AF34"/>
    <mergeCell ref="B34:B39"/>
    <mergeCell ref="C34:F34"/>
    <mergeCell ref="G34:P34"/>
    <mergeCell ref="R34:R39"/>
    <mergeCell ref="S34:V34"/>
    <mergeCell ref="C35:F35"/>
    <mergeCell ref="G35:P35"/>
    <mergeCell ref="C39:F39"/>
    <mergeCell ref="G39:P39"/>
    <mergeCell ref="S39:V39"/>
    <mergeCell ref="D22:AE23"/>
    <mergeCell ref="O9:T9"/>
    <mergeCell ref="V9:AF9"/>
    <mergeCell ref="X2:AF2"/>
    <mergeCell ref="X3:AF3"/>
    <mergeCell ref="X7:AD7"/>
    <mergeCell ref="O8:T8"/>
    <mergeCell ref="V8:AF8"/>
    <mergeCell ref="O10:T10"/>
    <mergeCell ref="V10:AF10"/>
    <mergeCell ref="I13:AC13"/>
    <mergeCell ref="L17:M17"/>
    <mergeCell ref="O17:Q17"/>
  </mergeCells>
  <phoneticPr fontId="5"/>
  <dataValidations count="1">
    <dataValidation imeMode="off" allowBlank="1" showInputMessage="1" showErrorMessage="1" sqref="F17 H17 O17 D17" xr:uid="{00000000-0002-0000-08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K39"/>
  <sheetViews>
    <sheetView showZeros="0" view="pageBreakPreview" zoomScale="85" zoomScaleNormal="100" zoomScaleSheetLayoutView="85" workbookViewId="0">
      <selection activeCell="AB14" sqref="AB14"/>
    </sheetView>
  </sheetViews>
  <sheetFormatPr defaultColWidth="9" defaultRowHeight="18" customHeight="1"/>
  <cols>
    <col min="1" max="35" width="2.81640625" style="55" customWidth="1"/>
    <col min="36" max="49" width="2.81640625" style="13" customWidth="1"/>
    <col min="50" max="16384" width="9" style="13"/>
  </cols>
  <sheetData>
    <row r="1" spans="1:37" ht="18" customHeight="1">
      <c r="A1" s="1" t="s">
        <v>17</v>
      </c>
    </row>
    <row r="2" spans="1:37" ht="18" customHeight="1">
      <c r="X2" s="270"/>
      <c r="Y2" s="270"/>
      <c r="Z2" s="270"/>
      <c r="AA2" s="270"/>
      <c r="AB2" s="270"/>
      <c r="AC2" s="270"/>
      <c r="AD2" s="270"/>
      <c r="AE2" s="270"/>
      <c r="AF2" s="270"/>
      <c r="AG2" s="55" t="s">
        <v>52</v>
      </c>
      <c r="AH2" s="30"/>
      <c r="AI2" s="30"/>
    </row>
    <row r="3" spans="1:37" ht="18" customHeight="1">
      <c r="W3" s="31"/>
      <c r="X3" s="269" t="s">
        <v>39</v>
      </c>
      <c r="Y3" s="269"/>
      <c r="Z3" s="269"/>
      <c r="AA3" s="269"/>
      <c r="AB3" s="269"/>
      <c r="AC3" s="269"/>
      <c r="AD3" s="269"/>
      <c r="AE3" s="269"/>
      <c r="AF3" s="269"/>
      <c r="AG3" s="55" t="s">
        <v>145</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A7" s="141"/>
      <c r="B7" s="141"/>
      <c r="C7" s="141"/>
      <c r="D7" s="141"/>
      <c r="E7" s="141"/>
      <c r="F7" s="141"/>
      <c r="G7" s="141"/>
      <c r="H7" s="141"/>
      <c r="I7" s="141"/>
      <c r="J7" s="141"/>
      <c r="K7" s="141"/>
      <c r="L7" s="141"/>
      <c r="M7" s="141"/>
      <c r="N7" s="141"/>
      <c r="O7" s="141"/>
      <c r="P7" s="141"/>
      <c r="Q7" s="141"/>
      <c r="R7" s="141"/>
      <c r="S7" s="141"/>
      <c r="T7" s="141"/>
      <c r="U7" s="13"/>
      <c r="V7" s="141" t="s">
        <v>34</v>
      </c>
      <c r="W7" s="141"/>
      <c r="X7" s="477">
        <f>'1)交付申請書'!X7</f>
        <v>0</v>
      </c>
      <c r="Y7" s="477"/>
      <c r="Z7" s="477"/>
      <c r="AA7" s="477"/>
      <c r="AB7" s="477"/>
      <c r="AC7" s="477"/>
      <c r="AD7" s="477"/>
      <c r="AE7" s="31" t="s">
        <v>29</v>
      </c>
      <c r="AF7" s="31"/>
      <c r="AG7" s="141" t="s">
        <v>42</v>
      </c>
      <c r="AH7" s="141"/>
      <c r="AI7" s="141"/>
    </row>
    <row r="8" spans="1:37" ht="18" customHeight="1">
      <c r="A8" s="141"/>
      <c r="B8" s="141"/>
      <c r="C8" s="141"/>
      <c r="D8" s="141"/>
      <c r="E8" s="141"/>
      <c r="F8" s="141"/>
      <c r="G8" s="141"/>
      <c r="H8" s="141"/>
      <c r="I8" s="141"/>
      <c r="J8" s="141"/>
      <c r="K8" s="141"/>
      <c r="L8" s="141"/>
      <c r="M8" s="141"/>
      <c r="N8" s="141"/>
      <c r="O8" s="270" t="s">
        <v>0</v>
      </c>
      <c r="P8" s="270"/>
      <c r="Q8" s="270"/>
      <c r="R8" s="270"/>
      <c r="S8" s="270"/>
      <c r="T8" s="270"/>
      <c r="U8" s="13"/>
      <c r="V8" s="275">
        <f>'1)交付申請書'!V8</f>
        <v>0</v>
      </c>
      <c r="W8" s="275"/>
      <c r="X8" s="275"/>
      <c r="Y8" s="275"/>
      <c r="Z8" s="275"/>
      <c r="AA8" s="275"/>
      <c r="AB8" s="275"/>
      <c r="AC8" s="275"/>
      <c r="AD8" s="275"/>
      <c r="AE8" s="275"/>
      <c r="AF8" s="275"/>
      <c r="AG8" s="141" t="s">
        <v>42</v>
      </c>
      <c r="AH8" s="141"/>
      <c r="AI8" s="141"/>
    </row>
    <row r="9" spans="1:37" ht="18" customHeight="1">
      <c r="A9" s="141"/>
      <c r="B9" s="141"/>
      <c r="C9" s="141"/>
      <c r="D9" s="141"/>
      <c r="E9" s="141"/>
      <c r="F9" s="141"/>
      <c r="G9" s="141"/>
      <c r="H9" s="141"/>
      <c r="I9" s="141"/>
      <c r="J9" s="141"/>
      <c r="K9" s="141"/>
      <c r="L9" s="141"/>
      <c r="M9" s="141"/>
      <c r="N9" s="141"/>
      <c r="O9" s="270" t="s">
        <v>1</v>
      </c>
      <c r="P9" s="270"/>
      <c r="Q9" s="270"/>
      <c r="R9" s="270"/>
      <c r="S9" s="270"/>
      <c r="T9" s="270"/>
      <c r="U9" s="13"/>
      <c r="V9" s="275">
        <f>'1)交付申請書'!V9</f>
        <v>0</v>
      </c>
      <c r="W9" s="275"/>
      <c r="X9" s="275"/>
      <c r="Y9" s="275"/>
      <c r="Z9" s="275"/>
      <c r="AA9" s="275"/>
      <c r="AB9" s="275"/>
      <c r="AC9" s="275"/>
      <c r="AD9" s="275"/>
      <c r="AE9" s="275"/>
      <c r="AF9" s="275"/>
      <c r="AG9" s="141" t="s">
        <v>42</v>
      </c>
      <c r="AH9" s="141"/>
      <c r="AI9" s="141"/>
    </row>
    <row r="10" spans="1:37" ht="18" customHeight="1">
      <c r="A10" s="141"/>
      <c r="B10" s="141"/>
      <c r="C10" s="141"/>
      <c r="D10" s="141"/>
      <c r="E10" s="141"/>
      <c r="F10" s="141"/>
      <c r="G10" s="141"/>
      <c r="H10" s="141"/>
      <c r="I10" s="141"/>
      <c r="J10" s="141"/>
      <c r="K10" s="141"/>
      <c r="L10" s="141"/>
      <c r="M10" s="141"/>
      <c r="N10" s="141"/>
      <c r="O10" s="270" t="s">
        <v>2</v>
      </c>
      <c r="P10" s="270"/>
      <c r="Q10" s="270"/>
      <c r="R10" s="270"/>
      <c r="S10" s="270"/>
      <c r="T10" s="270"/>
      <c r="U10" s="13"/>
      <c r="V10" s="275">
        <f>'1)交付申請書'!V10</f>
        <v>0</v>
      </c>
      <c r="W10" s="275"/>
      <c r="X10" s="275"/>
      <c r="Y10" s="275"/>
      <c r="Z10" s="275"/>
      <c r="AA10" s="275"/>
      <c r="AB10" s="275"/>
      <c r="AC10" s="275"/>
      <c r="AD10" s="275"/>
      <c r="AE10" s="275"/>
      <c r="AF10" s="275"/>
      <c r="AG10" s="141" t="s">
        <v>42</v>
      </c>
      <c r="AH10" s="141"/>
      <c r="AI10" s="141"/>
      <c r="AK10" s="12"/>
    </row>
    <row r="11" spans="1:37" ht="18" customHeight="1">
      <c r="A11" s="141"/>
      <c r="B11" s="141"/>
      <c r="C11" s="141"/>
      <c r="D11" s="141"/>
      <c r="E11" s="141"/>
      <c r="F11" s="141"/>
      <c r="G11" s="141"/>
      <c r="H11" s="141"/>
      <c r="I11" s="141"/>
      <c r="J11" s="141"/>
      <c r="K11" s="141"/>
      <c r="L11" s="141"/>
      <c r="M11" s="141"/>
      <c r="N11" s="141"/>
      <c r="O11" s="140"/>
      <c r="P11" s="140"/>
      <c r="Q11" s="140"/>
      <c r="R11" s="140"/>
      <c r="S11" s="140"/>
      <c r="T11" s="140"/>
      <c r="U11" s="141"/>
      <c r="V11" s="141"/>
      <c r="W11" s="141"/>
      <c r="X11" s="141"/>
      <c r="Y11" s="141"/>
      <c r="Z11" s="141"/>
      <c r="AA11" s="141"/>
      <c r="AB11" s="141"/>
      <c r="AC11" s="14"/>
      <c r="AD11" s="141"/>
      <c r="AE11" s="141"/>
      <c r="AF11" s="141"/>
      <c r="AG11" s="141"/>
      <c r="AH11" s="141"/>
      <c r="AI11" s="141"/>
    </row>
    <row r="12" spans="1:37" ht="18"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K12" s="141"/>
    </row>
    <row r="13" spans="1:37" s="141" customFormat="1" ht="18" customHeight="1">
      <c r="B13" s="27"/>
      <c r="C13" s="27"/>
      <c r="E13" s="26" t="s">
        <v>33</v>
      </c>
      <c r="F13" s="101">
        <f>'1)交付申請書'!F12</f>
        <v>5</v>
      </c>
      <c r="G13" s="30" t="s">
        <v>50</v>
      </c>
      <c r="H13" s="30"/>
      <c r="I13" s="274" t="str">
        <f>様式一覧!B2</f>
        <v>石川県薬局省エネ投資支援事業費補助金</v>
      </c>
      <c r="J13" s="274"/>
      <c r="K13" s="274"/>
      <c r="L13" s="274"/>
      <c r="M13" s="274"/>
      <c r="N13" s="274"/>
      <c r="O13" s="274"/>
      <c r="P13" s="274"/>
      <c r="Q13" s="274"/>
      <c r="R13" s="274"/>
      <c r="S13" s="274"/>
      <c r="T13" s="274"/>
      <c r="U13" s="274"/>
      <c r="V13" s="274"/>
      <c r="W13" s="274"/>
      <c r="X13" s="274"/>
      <c r="Y13" s="274"/>
      <c r="Z13" s="274"/>
      <c r="AA13" s="274"/>
      <c r="AB13" s="274"/>
      <c r="AC13" s="274"/>
      <c r="AD13" s="27"/>
      <c r="AE13" s="27"/>
      <c r="AF13" s="27"/>
      <c r="AG13" s="141" t="s">
        <v>42</v>
      </c>
      <c r="AH13" s="57"/>
    </row>
    <row r="14" spans="1:37" ht="18" customHeight="1">
      <c r="A14" s="27"/>
      <c r="B14" s="27"/>
      <c r="C14" s="27"/>
      <c r="D14" s="58"/>
      <c r="E14" s="58"/>
      <c r="F14" s="58"/>
      <c r="G14" s="58"/>
      <c r="H14" s="58"/>
      <c r="I14" s="58"/>
      <c r="J14" s="58"/>
      <c r="K14" s="58"/>
      <c r="L14" s="58"/>
      <c r="M14" s="58"/>
      <c r="N14" s="13"/>
      <c r="O14" s="58"/>
      <c r="P14" s="57" t="s">
        <v>143</v>
      </c>
      <c r="Q14" s="58"/>
      <c r="R14" s="58"/>
      <c r="S14" s="58"/>
      <c r="T14" s="58"/>
      <c r="U14" s="58"/>
      <c r="V14" s="58"/>
      <c r="W14" s="58"/>
      <c r="X14" s="58"/>
      <c r="Y14" s="58"/>
      <c r="Z14" s="58"/>
      <c r="AA14" s="58"/>
      <c r="AB14" s="58"/>
      <c r="AC14" s="27"/>
      <c r="AD14" s="27"/>
      <c r="AE14" s="27"/>
      <c r="AF14" s="27"/>
      <c r="AH14" s="9"/>
      <c r="AI14" s="13"/>
    </row>
    <row r="15" spans="1:37" ht="18"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K15" s="57"/>
    </row>
    <row r="16" spans="1:37" ht="18" customHeight="1">
      <c r="A16" s="25"/>
      <c r="B16" s="25"/>
      <c r="C16" s="25"/>
      <c r="D16" s="25"/>
      <c r="E16" s="25"/>
      <c r="F16" s="25"/>
      <c r="G16" s="25"/>
      <c r="H16" s="25"/>
      <c r="I16" s="25"/>
      <c r="J16" s="25"/>
      <c r="K16" s="25"/>
      <c r="L16" s="25"/>
      <c r="M16" s="25"/>
      <c r="N16" s="13"/>
      <c r="O16" s="13"/>
      <c r="P16" s="13"/>
      <c r="Q16" s="13"/>
      <c r="R16" s="13"/>
      <c r="S16" s="25"/>
      <c r="T16" s="25"/>
      <c r="U16" s="25"/>
      <c r="V16" s="25"/>
      <c r="W16" s="25"/>
      <c r="X16" s="25"/>
      <c r="Y16" s="25"/>
      <c r="Z16" s="25"/>
      <c r="AA16" s="25"/>
      <c r="AB16" s="25"/>
      <c r="AC16" s="25"/>
      <c r="AD16" s="25"/>
      <c r="AE16" s="25"/>
      <c r="AF16" s="25"/>
      <c r="AG16" s="25"/>
      <c r="AH16" s="25"/>
      <c r="AI16" s="25"/>
      <c r="AK16" s="57"/>
    </row>
    <row r="17" spans="1:37" ht="18" customHeight="1">
      <c r="A17" s="13"/>
      <c r="B17" s="13" t="s">
        <v>33</v>
      </c>
      <c r="C17" s="13"/>
      <c r="D17" s="99"/>
      <c r="E17" s="32" t="s">
        <v>40</v>
      </c>
      <c r="F17" s="99"/>
      <c r="G17" s="32" t="s">
        <v>41</v>
      </c>
      <c r="H17" s="99"/>
      <c r="I17" s="32" t="s">
        <v>129</v>
      </c>
      <c r="J17" s="32"/>
      <c r="K17" s="32"/>
      <c r="L17" s="492" t="s">
        <v>466</v>
      </c>
      <c r="M17" s="492"/>
      <c r="N17" s="13" t="s">
        <v>130</v>
      </c>
      <c r="O17" s="490"/>
      <c r="P17" s="490"/>
      <c r="Q17" s="490"/>
      <c r="R17" s="13" t="s">
        <v>131</v>
      </c>
      <c r="S17" s="13"/>
      <c r="T17" s="13"/>
      <c r="U17" s="13"/>
      <c r="V17" s="13"/>
      <c r="W17" s="13"/>
      <c r="X17" s="13"/>
      <c r="Y17" s="13"/>
      <c r="Z17" s="13"/>
      <c r="AA17" s="13"/>
      <c r="AB17" s="13"/>
      <c r="AC17" s="13"/>
      <c r="AD17" s="13"/>
      <c r="AE17" s="13"/>
      <c r="AG17" s="12" t="s">
        <v>38</v>
      </c>
      <c r="AK17" s="55"/>
    </row>
    <row r="18" spans="1:37" ht="18" customHeight="1">
      <c r="A18" s="30" t="s">
        <v>144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37" ht="18"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37" ht="18" customHeight="1">
      <c r="B20" s="30"/>
      <c r="C20" s="30"/>
      <c r="D20" s="30"/>
      <c r="E20" s="30"/>
      <c r="F20" s="30"/>
      <c r="G20" s="30"/>
      <c r="H20" s="30"/>
      <c r="I20" s="30"/>
      <c r="J20" s="30"/>
      <c r="K20" s="30"/>
      <c r="L20" s="30"/>
      <c r="M20" s="30"/>
      <c r="N20" s="30"/>
      <c r="O20" s="30"/>
      <c r="P20" s="30" t="s">
        <v>3</v>
      </c>
      <c r="Q20" s="30"/>
      <c r="R20" s="30"/>
      <c r="S20" s="30"/>
      <c r="T20" s="30"/>
      <c r="U20" s="30"/>
      <c r="V20" s="30"/>
      <c r="W20" s="30"/>
      <c r="X20" s="30"/>
      <c r="Y20" s="30"/>
      <c r="Z20" s="30"/>
      <c r="AA20" s="30"/>
      <c r="AB20" s="30"/>
      <c r="AC20" s="30"/>
      <c r="AD20" s="30"/>
      <c r="AE20" s="30"/>
      <c r="AF20" s="30"/>
      <c r="AG20" s="30"/>
    </row>
    <row r="22" spans="1:37" ht="18" customHeight="1">
      <c r="A22" s="246"/>
      <c r="B22" s="19" t="s">
        <v>456</v>
      </c>
      <c r="C22" s="30"/>
      <c r="D22" s="30"/>
      <c r="E22" s="30"/>
      <c r="F22" s="30"/>
      <c r="G22" s="30"/>
      <c r="H22" s="246"/>
      <c r="I22" s="13"/>
      <c r="J22" s="13"/>
      <c r="K22" s="13"/>
      <c r="L22" s="13"/>
      <c r="M22" s="13"/>
      <c r="N22" s="13"/>
      <c r="O22" s="13"/>
      <c r="P22" s="13"/>
      <c r="Q22" s="13"/>
      <c r="R22" s="13"/>
      <c r="S22" s="13"/>
      <c r="T22" s="13"/>
      <c r="U22" s="13"/>
      <c r="V22" s="13"/>
      <c r="W22" s="13"/>
      <c r="X22" s="13"/>
      <c r="Y22" s="13"/>
      <c r="Z22" s="13"/>
      <c r="AA22" s="13"/>
      <c r="AB22" s="13"/>
      <c r="AC22" s="13"/>
      <c r="AD22" s="13"/>
      <c r="AE22" s="13"/>
      <c r="AF22" s="246"/>
      <c r="AG22" s="13"/>
      <c r="AH22" s="246"/>
      <c r="AI22" s="246"/>
    </row>
    <row r="23" spans="1:37" ht="18" customHeight="1">
      <c r="A23" s="246"/>
      <c r="B23" s="20"/>
      <c r="C23" s="246"/>
      <c r="D23" s="491"/>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246"/>
      <c r="AG23" s="12" t="s">
        <v>38</v>
      </c>
      <c r="AH23" s="246"/>
      <c r="AI23" s="246"/>
    </row>
    <row r="24" spans="1:37" ht="18" customHeight="1">
      <c r="A24" s="20"/>
      <c r="B24" s="246"/>
      <c r="C24" s="246"/>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246"/>
      <c r="AG24" s="246"/>
      <c r="AH24" s="246"/>
      <c r="AI24" s="246"/>
    </row>
    <row r="25" spans="1:37" ht="18" customHeight="1">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row>
    <row r="26" spans="1:37" ht="18" customHeight="1">
      <c r="B26" s="19" t="s">
        <v>465</v>
      </c>
      <c r="C26" s="30"/>
      <c r="D26" s="30"/>
      <c r="E26" s="30"/>
      <c r="F26" s="30"/>
      <c r="G26" s="30"/>
      <c r="I26" s="13"/>
      <c r="J26" s="13"/>
      <c r="K26" s="13"/>
      <c r="L26" s="13"/>
      <c r="M26" s="13"/>
      <c r="N26" s="13"/>
      <c r="O26" s="13"/>
      <c r="P26" s="13"/>
      <c r="Q26" s="13"/>
      <c r="R26" s="13"/>
      <c r="S26" s="13"/>
      <c r="T26" s="13"/>
      <c r="U26" s="13"/>
      <c r="V26" s="13"/>
      <c r="W26" s="13"/>
      <c r="X26" s="13"/>
      <c r="Y26" s="13"/>
      <c r="Z26" s="13"/>
      <c r="AA26" s="13"/>
      <c r="AB26" s="13"/>
      <c r="AC26" s="13"/>
      <c r="AD26" s="13"/>
      <c r="AE26" s="13"/>
      <c r="AG26" s="13"/>
    </row>
    <row r="27" spans="1:37" ht="18" customHeight="1">
      <c r="B27" s="20"/>
      <c r="D27" s="491"/>
      <c r="E27" s="491"/>
      <c r="F27" s="491"/>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G27" s="12" t="s">
        <v>38</v>
      </c>
    </row>
    <row r="28" spans="1:37" ht="18" customHeight="1">
      <c r="A28" s="20"/>
      <c r="D28" s="491"/>
      <c r="E28" s="491"/>
      <c r="F28" s="491"/>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row>
    <row r="29" spans="1:37" ht="18" customHeight="1">
      <c r="A29" s="21"/>
      <c r="D29" s="491"/>
      <c r="E29" s="491"/>
      <c r="F29" s="491"/>
      <c r="G29" s="491"/>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H29" s="13"/>
      <c r="AI29" s="13"/>
    </row>
    <row r="30" spans="1:37" ht="18" customHeight="1">
      <c r="A30" s="21"/>
    </row>
    <row r="31" spans="1:37" ht="18" customHeight="1">
      <c r="A31" s="21"/>
    </row>
    <row r="32" spans="1:37" s="55" customFormat="1" ht="18" customHeight="1">
      <c r="A32" s="19"/>
      <c r="B32" s="19"/>
      <c r="C32" s="30"/>
      <c r="D32" s="30"/>
      <c r="E32" s="30"/>
      <c r="F32" s="30"/>
      <c r="G32" s="30"/>
      <c r="AJ32" s="13"/>
      <c r="AK32" s="13"/>
    </row>
    <row r="33" spans="1:37" s="55" customFormat="1" ht="18" customHeight="1">
      <c r="B33" s="258" t="s">
        <v>30</v>
      </c>
      <c r="C33" s="264" t="s">
        <v>25</v>
      </c>
      <c r="D33" s="264"/>
      <c r="E33" s="264"/>
      <c r="F33" s="264"/>
      <c r="G33" s="478">
        <f>'1)交付申請書'!G38</f>
        <v>0</v>
      </c>
      <c r="H33" s="479"/>
      <c r="I33" s="479"/>
      <c r="J33" s="479"/>
      <c r="K33" s="479"/>
      <c r="L33" s="479"/>
      <c r="M33" s="479"/>
      <c r="N33" s="479"/>
      <c r="O33" s="479"/>
      <c r="P33" s="480"/>
      <c r="R33" s="258" t="s">
        <v>31</v>
      </c>
      <c r="S33" s="264" t="s">
        <v>25</v>
      </c>
      <c r="T33" s="264"/>
      <c r="U33" s="264"/>
      <c r="V33" s="264"/>
      <c r="W33" s="478">
        <f>'1)交付申請書'!W38</f>
        <v>0</v>
      </c>
      <c r="X33" s="479"/>
      <c r="Y33" s="479"/>
      <c r="Z33" s="479"/>
      <c r="AA33" s="479"/>
      <c r="AB33" s="479"/>
      <c r="AC33" s="479"/>
      <c r="AD33" s="479"/>
      <c r="AE33" s="479"/>
      <c r="AF33" s="480"/>
      <c r="AG33" s="55" t="s">
        <v>43</v>
      </c>
    </row>
    <row r="34" spans="1:37" s="55" customFormat="1" ht="18" customHeight="1">
      <c r="B34" s="259"/>
      <c r="C34" s="261" t="s">
        <v>20</v>
      </c>
      <c r="D34" s="262"/>
      <c r="E34" s="262"/>
      <c r="F34" s="263"/>
      <c r="G34" s="478">
        <f>'1)交付申請書'!G39</f>
        <v>0</v>
      </c>
      <c r="H34" s="479"/>
      <c r="I34" s="479"/>
      <c r="J34" s="479"/>
      <c r="K34" s="479"/>
      <c r="L34" s="479"/>
      <c r="M34" s="479"/>
      <c r="N34" s="479"/>
      <c r="O34" s="479"/>
      <c r="P34" s="480"/>
      <c r="R34" s="259"/>
      <c r="S34" s="261" t="s">
        <v>20</v>
      </c>
      <c r="T34" s="262"/>
      <c r="U34" s="262"/>
      <c r="V34" s="263"/>
      <c r="W34" s="478">
        <f>'1)交付申請書'!W39</f>
        <v>0</v>
      </c>
      <c r="X34" s="479"/>
      <c r="Y34" s="479"/>
      <c r="Z34" s="479"/>
      <c r="AA34" s="479"/>
      <c r="AB34" s="479"/>
      <c r="AC34" s="479"/>
      <c r="AD34" s="479"/>
      <c r="AE34" s="479"/>
      <c r="AF34" s="480"/>
      <c r="AG34" s="55" t="s">
        <v>43</v>
      </c>
    </row>
    <row r="35" spans="1:37" s="55" customFormat="1" ht="18" customHeight="1">
      <c r="B35" s="259"/>
      <c r="C35" s="264" t="s">
        <v>26</v>
      </c>
      <c r="D35" s="264"/>
      <c r="E35" s="264"/>
      <c r="F35" s="264"/>
      <c r="G35" s="478">
        <f>'1)交付申請書'!G40</f>
        <v>0</v>
      </c>
      <c r="H35" s="479"/>
      <c r="I35" s="479"/>
      <c r="J35" s="479"/>
      <c r="K35" s="479"/>
      <c r="L35" s="479"/>
      <c r="M35" s="479"/>
      <c r="N35" s="479"/>
      <c r="O35" s="479"/>
      <c r="P35" s="480"/>
      <c r="R35" s="259"/>
      <c r="S35" s="264" t="s">
        <v>26</v>
      </c>
      <c r="T35" s="264"/>
      <c r="U35" s="264"/>
      <c r="V35" s="264"/>
      <c r="W35" s="478">
        <f>'1)交付申請書'!W40</f>
        <v>0</v>
      </c>
      <c r="X35" s="479"/>
      <c r="Y35" s="479"/>
      <c r="Z35" s="479"/>
      <c r="AA35" s="479"/>
      <c r="AB35" s="479"/>
      <c r="AC35" s="479"/>
      <c r="AD35" s="479"/>
      <c r="AE35" s="479"/>
      <c r="AF35" s="480"/>
      <c r="AG35" s="55" t="s">
        <v>43</v>
      </c>
    </row>
    <row r="36" spans="1:37" s="55" customFormat="1" ht="18" customHeight="1">
      <c r="B36" s="259"/>
      <c r="C36" s="264" t="s">
        <v>21</v>
      </c>
      <c r="D36" s="264"/>
      <c r="E36" s="264"/>
      <c r="F36" s="264"/>
      <c r="G36" s="478">
        <f>'1)交付申請書'!G41</f>
        <v>0</v>
      </c>
      <c r="H36" s="479"/>
      <c r="I36" s="479"/>
      <c r="J36" s="479"/>
      <c r="K36" s="479"/>
      <c r="L36" s="479"/>
      <c r="M36" s="479"/>
      <c r="N36" s="479"/>
      <c r="O36" s="479"/>
      <c r="P36" s="480"/>
      <c r="R36" s="259"/>
      <c r="S36" s="264" t="s">
        <v>21</v>
      </c>
      <c r="T36" s="264"/>
      <c r="U36" s="264"/>
      <c r="V36" s="264"/>
      <c r="W36" s="478">
        <f>'1)交付申請書'!W41</f>
        <v>0</v>
      </c>
      <c r="X36" s="479"/>
      <c r="Y36" s="479"/>
      <c r="Z36" s="479"/>
      <c r="AA36" s="479"/>
      <c r="AB36" s="479"/>
      <c r="AC36" s="479"/>
      <c r="AD36" s="479"/>
      <c r="AE36" s="479"/>
      <c r="AF36" s="480"/>
      <c r="AG36" s="55" t="s">
        <v>43</v>
      </c>
    </row>
    <row r="37" spans="1:37" s="55" customFormat="1" ht="18" customHeight="1">
      <c r="B37" s="259"/>
      <c r="C37" s="264" t="s">
        <v>23</v>
      </c>
      <c r="D37" s="264"/>
      <c r="E37" s="264"/>
      <c r="F37" s="264"/>
      <c r="G37" s="478">
        <f>'1)交付申請書'!G42</f>
        <v>0</v>
      </c>
      <c r="H37" s="479"/>
      <c r="I37" s="479"/>
      <c r="J37" s="479"/>
      <c r="K37" s="479"/>
      <c r="L37" s="479"/>
      <c r="M37" s="479"/>
      <c r="N37" s="479"/>
      <c r="O37" s="479"/>
      <c r="P37" s="480"/>
      <c r="R37" s="259"/>
      <c r="S37" s="264" t="s">
        <v>23</v>
      </c>
      <c r="T37" s="264"/>
      <c r="U37" s="264"/>
      <c r="V37" s="264"/>
      <c r="W37" s="478">
        <f>'1)交付申請書'!W42</f>
        <v>0</v>
      </c>
      <c r="X37" s="479"/>
      <c r="Y37" s="479"/>
      <c r="Z37" s="479"/>
      <c r="AA37" s="479"/>
      <c r="AB37" s="479"/>
      <c r="AC37" s="479"/>
      <c r="AD37" s="479"/>
      <c r="AE37" s="479"/>
      <c r="AF37" s="480"/>
      <c r="AG37" s="55" t="s">
        <v>43</v>
      </c>
    </row>
    <row r="38" spans="1:37" s="55" customFormat="1" ht="18" customHeight="1">
      <c r="B38" s="260"/>
      <c r="C38" s="264" t="s">
        <v>22</v>
      </c>
      <c r="D38" s="264"/>
      <c r="E38" s="264"/>
      <c r="F38" s="264"/>
      <c r="G38" s="478">
        <f>'1)交付申請書'!G43</f>
        <v>0</v>
      </c>
      <c r="H38" s="479"/>
      <c r="I38" s="479"/>
      <c r="J38" s="479"/>
      <c r="K38" s="479"/>
      <c r="L38" s="479"/>
      <c r="M38" s="479"/>
      <c r="N38" s="479"/>
      <c r="O38" s="479"/>
      <c r="P38" s="480"/>
      <c r="R38" s="260"/>
      <c r="S38" s="264" t="s">
        <v>22</v>
      </c>
      <c r="T38" s="264"/>
      <c r="U38" s="264"/>
      <c r="V38" s="264"/>
      <c r="W38" s="478">
        <f>'1)交付申請書'!W43</f>
        <v>0</v>
      </c>
      <c r="X38" s="479"/>
      <c r="Y38" s="479"/>
      <c r="Z38" s="479"/>
      <c r="AA38" s="479"/>
      <c r="AB38" s="479"/>
      <c r="AC38" s="479"/>
      <c r="AD38" s="479"/>
      <c r="AE38" s="479"/>
      <c r="AF38" s="480"/>
      <c r="AG38" s="55" t="s">
        <v>43</v>
      </c>
    </row>
    <row r="39" spans="1:37" s="55" customFormat="1" ht="18" customHeight="1">
      <c r="A39" s="20"/>
      <c r="AJ39" s="13"/>
      <c r="AK39" s="13"/>
    </row>
  </sheetData>
  <mergeCells count="40">
    <mergeCell ref="W38:AF38"/>
    <mergeCell ref="W33:AF33"/>
    <mergeCell ref="C34:F34"/>
    <mergeCell ref="G34:P34"/>
    <mergeCell ref="S34:V34"/>
    <mergeCell ref="W34:AF34"/>
    <mergeCell ref="C35:F35"/>
    <mergeCell ref="G35:P35"/>
    <mergeCell ref="S35:V35"/>
    <mergeCell ref="W35:AF35"/>
    <mergeCell ref="W36:AF36"/>
    <mergeCell ref="C37:F37"/>
    <mergeCell ref="G37:P37"/>
    <mergeCell ref="S37:V37"/>
    <mergeCell ref="W37:AF37"/>
    <mergeCell ref="B33:B38"/>
    <mergeCell ref="C33:F33"/>
    <mergeCell ref="G33:P33"/>
    <mergeCell ref="R33:R38"/>
    <mergeCell ref="S33:V33"/>
    <mergeCell ref="C36:F36"/>
    <mergeCell ref="G36:P36"/>
    <mergeCell ref="S36:V36"/>
    <mergeCell ref="C38:F38"/>
    <mergeCell ref="G38:P38"/>
    <mergeCell ref="S38:V38"/>
    <mergeCell ref="O10:T10"/>
    <mergeCell ref="V10:AF10"/>
    <mergeCell ref="I13:AC13"/>
    <mergeCell ref="D27:AE29"/>
    <mergeCell ref="L17:M17"/>
    <mergeCell ref="O17:Q17"/>
    <mergeCell ref="D23:AE24"/>
    <mergeCell ref="O9:T9"/>
    <mergeCell ref="V9:AF9"/>
    <mergeCell ref="X2:AF2"/>
    <mergeCell ref="X3:AF3"/>
    <mergeCell ref="X7:AD7"/>
    <mergeCell ref="O8:T8"/>
    <mergeCell ref="V8:AF8"/>
  </mergeCells>
  <phoneticPr fontId="5"/>
  <dataValidations count="1">
    <dataValidation imeMode="off" allowBlank="1" showInputMessage="1" showErrorMessage="1" sqref="F17 H17 O17 D17" xr:uid="{00000000-0002-0000-09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M45"/>
  <sheetViews>
    <sheetView showZeros="0" view="pageBreakPreview" zoomScale="85" zoomScaleNormal="100" zoomScaleSheetLayoutView="85" workbookViewId="0">
      <selection activeCell="B37" sqref="B37"/>
    </sheetView>
  </sheetViews>
  <sheetFormatPr defaultColWidth="9" defaultRowHeight="18" customHeight="1"/>
  <cols>
    <col min="1" max="35" width="2.81640625" style="55" customWidth="1"/>
    <col min="36" max="49" width="2.81640625" style="13" customWidth="1"/>
    <col min="50" max="16384" width="9" style="13"/>
  </cols>
  <sheetData>
    <row r="1" spans="1:37" ht="18" customHeight="1">
      <c r="A1" s="1" t="s">
        <v>19</v>
      </c>
    </row>
    <row r="2" spans="1:37" ht="18" customHeight="1">
      <c r="X2" s="270"/>
      <c r="Y2" s="270"/>
      <c r="Z2" s="270"/>
      <c r="AA2" s="270"/>
      <c r="AB2" s="270"/>
      <c r="AC2" s="270"/>
      <c r="AD2" s="270"/>
      <c r="AE2" s="270"/>
      <c r="AF2" s="270"/>
      <c r="AG2" s="55" t="s">
        <v>52</v>
      </c>
      <c r="AH2" s="30"/>
      <c r="AI2" s="30"/>
    </row>
    <row r="3" spans="1:37" ht="18" customHeight="1">
      <c r="W3" s="31"/>
      <c r="X3" s="269" t="s">
        <v>39</v>
      </c>
      <c r="Y3" s="269"/>
      <c r="Z3" s="269"/>
      <c r="AA3" s="269"/>
      <c r="AB3" s="269"/>
      <c r="AC3" s="269"/>
      <c r="AD3" s="269"/>
      <c r="AE3" s="269"/>
      <c r="AF3" s="269"/>
      <c r="AG3" s="55" t="s">
        <v>155</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A7" s="141"/>
      <c r="B7" s="141"/>
      <c r="C7" s="141"/>
      <c r="D7" s="141"/>
      <c r="E7" s="141"/>
      <c r="F7" s="141"/>
      <c r="G7" s="141"/>
      <c r="H7" s="141"/>
      <c r="I7" s="141"/>
      <c r="J7" s="141"/>
      <c r="K7" s="141"/>
      <c r="L7" s="141"/>
      <c r="M7" s="141"/>
      <c r="N7" s="141"/>
      <c r="O7" s="141"/>
      <c r="P7" s="141"/>
      <c r="Q7" s="141"/>
      <c r="R7" s="141"/>
      <c r="S7" s="141"/>
      <c r="T7" s="141"/>
      <c r="U7" s="13"/>
      <c r="V7" s="141" t="s">
        <v>34</v>
      </c>
      <c r="W7" s="141"/>
      <c r="X7" s="477">
        <f>'1)交付申請書'!X7</f>
        <v>0</v>
      </c>
      <c r="Y7" s="477"/>
      <c r="Z7" s="477"/>
      <c r="AA7" s="477"/>
      <c r="AB7" s="477"/>
      <c r="AC7" s="477"/>
      <c r="AD7" s="477"/>
      <c r="AE7" s="31" t="s">
        <v>29</v>
      </c>
      <c r="AF7" s="31"/>
      <c r="AG7" s="141" t="s">
        <v>42</v>
      </c>
      <c r="AH7" s="141"/>
      <c r="AI7" s="141"/>
    </row>
    <row r="8" spans="1:37" ht="18" customHeight="1">
      <c r="A8" s="141"/>
      <c r="B8" s="141"/>
      <c r="C8" s="141"/>
      <c r="D8" s="141"/>
      <c r="E8" s="141"/>
      <c r="F8" s="141"/>
      <c r="G8" s="141"/>
      <c r="H8" s="141"/>
      <c r="I8" s="141"/>
      <c r="J8" s="141"/>
      <c r="K8" s="141"/>
      <c r="L8" s="141"/>
      <c r="M8" s="141"/>
      <c r="N8" s="141"/>
      <c r="O8" s="270" t="s">
        <v>0</v>
      </c>
      <c r="P8" s="270"/>
      <c r="Q8" s="270"/>
      <c r="R8" s="270"/>
      <c r="S8" s="270"/>
      <c r="T8" s="270"/>
      <c r="U8" s="13"/>
      <c r="V8" s="275">
        <f>'1)交付申請書'!V8</f>
        <v>0</v>
      </c>
      <c r="W8" s="275"/>
      <c r="X8" s="275"/>
      <c r="Y8" s="275"/>
      <c r="Z8" s="275"/>
      <c r="AA8" s="275"/>
      <c r="AB8" s="275"/>
      <c r="AC8" s="275"/>
      <c r="AD8" s="275"/>
      <c r="AE8" s="275"/>
      <c r="AF8" s="275"/>
      <c r="AG8" s="141" t="s">
        <v>42</v>
      </c>
      <c r="AH8" s="141"/>
      <c r="AI8" s="141"/>
    </row>
    <row r="9" spans="1:37" ht="18" customHeight="1">
      <c r="A9" s="141"/>
      <c r="B9" s="141"/>
      <c r="C9" s="141"/>
      <c r="D9" s="141"/>
      <c r="E9" s="141"/>
      <c r="F9" s="141"/>
      <c r="G9" s="141"/>
      <c r="H9" s="141"/>
      <c r="I9" s="141"/>
      <c r="J9" s="141"/>
      <c r="K9" s="141"/>
      <c r="L9" s="141"/>
      <c r="M9" s="141"/>
      <c r="N9" s="141"/>
      <c r="O9" s="270" t="s">
        <v>1</v>
      </c>
      <c r="P9" s="270"/>
      <c r="Q9" s="270"/>
      <c r="R9" s="270"/>
      <c r="S9" s="270"/>
      <c r="T9" s="270"/>
      <c r="U9" s="13"/>
      <c r="V9" s="275">
        <f>'1)交付申請書'!V9</f>
        <v>0</v>
      </c>
      <c r="W9" s="275"/>
      <c r="X9" s="275"/>
      <c r="Y9" s="275"/>
      <c r="Z9" s="275"/>
      <c r="AA9" s="275"/>
      <c r="AB9" s="275"/>
      <c r="AC9" s="275"/>
      <c r="AD9" s="275"/>
      <c r="AE9" s="275"/>
      <c r="AF9" s="275"/>
      <c r="AG9" s="141" t="s">
        <v>42</v>
      </c>
      <c r="AH9" s="141"/>
      <c r="AI9" s="141"/>
    </row>
    <row r="10" spans="1:37" ht="18" customHeight="1">
      <c r="A10" s="141"/>
      <c r="B10" s="141"/>
      <c r="C10" s="141"/>
      <c r="D10" s="141"/>
      <c r="E10" s="141"/>
      <c r="F10" s="141"/>
      <c r="G10" s="141"/>
      <c r="H10" s="141"/>
      <c r="I10" s="141"/>
      <c r="J10" s="141"/>
      <c r="K10" s="141"/>
      <c r="L10" s="141"/>
      <c r="M10" s="141"/>
      <c r="N10" s="141"/>
      <c r="O10" s="270" t="s">
        <v>2</v>
      </c>
      <c r="P10" s="270"/>
      <c r="Q10" s="270"/>
      <c r="R10" s="270"/>
      <c r="S10" s="270"/>
      <c r="T10" s="270"/>
      <c r="U10" s="13"/>
      <c r="V10" s="275">
        <f>'1)交付申請書'!V10</f>
        <v>0</v>
      </c>
      <c r="W10" s="275"/>
      <c r="X10" s="275"/>
      <c r="Y10" s="275"/>
      <c r="Z10" s="275"/>
      <c r="AA10" s="275"/>
      <c r="AB10" s="275"/>
      <c r="AC10" s="275"/>
      <c r="AD10" s="275"/>
      <c r="AE10" s="275"/>
      <c r="AF10" s="275"/>
      <c r="AG10" s="141" t="s">
        <v>42</v>
      </c>
      <c r="AH10" s="141"/>
      <c r="AI10" s="141"/>
      <c r="AK10" s="12"/>
    </row>
    <row r="11" spans="1:37" ht="18" customHeight="1">
      <c r="A11" s="141"/>
      <c r="B11" s="141"/>
      <c r="C11" s="141"/>
      <c r="D11" s="141"/>
      <c r="E11" s="141"/>
      <c r="F11" s="141"/>
      <c r="G11" s="141"/>
      <c r="H11" s="141"/>
      <c r="I11" s="141"/>
      <c r="J11" s="141"/>
      <c r="K11" s="141"/>
      <c r="L11" s="141"/>
      <c r="M11" s="141"/>
      <c r="N11" s="141"/>
      <c r="O11" s="140"/>
      <c r="P11" s="140"/>
      <c r="Q11" s="140"/>
      <c r="R11" s="140"/>
      <c r="S11" s="140"/>
      <c r="T11" s="140"/>
      <c r="U11" s="141"/>
      <c r="V11" s="141"/>
      <c r="W11" s="141"/>
      <c r="X11" s="141"/>
      <c r="Y11" s="141"/>
      <c r="Z11" s="141"/>
      <c r="AA11" s="141"/>
      <c r="AB11" s="141"/>
      <c r="AC11" s="14"/>
      <c r="AD11" s="141"/>
      <c r="AE11" s="141"/>
      <c r="AF11" s="141"/>
      <c r="AG11" s="141"/>
      <c r="AH11" s="141"/>
      <c r="AI11" s="141"/>
    </row>
    <row r="12" spans="1:37" ht="18"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K12" s="141"/>
    </row>
    <row r="13" spans="1:37" s="141" customFormat="1" ht="18" customHeight="1">
      <c r="B13" s="27"/>
      <c r="C13" s="27"/>
      <c r="E13" s="26" t="s">
        <v>33</v>
      </c>
      <c r="F13" s="101">
        <f>'1)交付申請書'!F12</f>
        <v>5</v>
      </c>
      <c r="G13" s="30" t="s">
        <v>50</v>
      </c>
      <c r="H13" s="30"/>
      <c r="I13" s="274" t="str">
        <f>様式一覧!B2</f>
        <v>石川県薬局省エネ投資支援事業費補助金</v>
      </c>
      <c r="J13" s="274"/>
      <c r="K13" s="274"/>
      <c r="L13" s="274"/>
      <c r="M13" s="274"/>
      <c r="N13" s="274"/>
      <c r="O13" s="274"/>
      <c r="P13" s="274"/>
      <c r="Q13" s="274"/>
      <c r="R13" s="274"/>
      <c r="S13" s="274"/>
      <c r="T13" s="274"/>
      <c r="U13" s="274"/>
      <c r="V13" s="274"/>
      <c r="W13" s="274"/>
      <c r="X13" s="274"/>
      <c r="Y13" s="274"/>
      <c r="Z13" s="274"/>
      <c r="AA13" s="274"/>
      <c r="AB13" s="274"/>
      <c r="AC13" s="274"/>
      <c r="AD13" s="27"/>
      <c r="AE13" s="27"/>
      <c r="AF13" s="27"/>
      <c r="AG13" s="141" t="s">
        <v>42</v>
      </c>
      <c r="AH13" s="57"/>
    </row>
    <row r="14" spans="1:37" ht="18" customHeight="1">
      <c r="A14" s="27"/>
      <c r="B14" s="27"/>
      <c r="C14" s="27"/>
      <c r="D14" s="58"/>
      <c r="E14" s="58"/>
      <c r="F14" s="58"/>
      <c r="G14" s="58"/>
      <c r="H14" s="58"/>
      <c r="I14" s="58"/>
      <c r="J14" s="58"/>
      <c r="K14" s="58"/>
      <c r="L14" s="58"/>
      <c r="M14" s="58"/>
      <c r="N14" s="13"/>
      <c r="O14" s="58"/>
      <c r="P14" s="57" t="s">
        <v>152</v>
      </c>
      <c r="Q14" s="58"/>
      <c r="R14" s="58"/>
      <c r="S14" s="58"/>
      <c r="T14" s="58"/>
      <c r="U14" s="58"/>
      <c r="V14" s="58"/>
      <c r="W14" s="58"/>
      <c r="X14" s="58"/>
      <c r="Y14" s="58"/>
      <c r="Z14" s="58"/>
      <c r="AA14" s="58"/>
      <c r="AB14" s="58"/>
      <c r="AC14" s="27"/>
      <c r="AD14" s="27"/>
      <c r="AE14" s="27"/>
      <c r="AF14" s="27"/>
      <c r="AG14" s="141"/>
      <c r="AH14" s="9"/>
      <c r="AI14" s="13"/>
    </row>
    <row r="15" spans="1:37" ht="18" customHeight="1">
      <c r="A15" s="27"/>
      <c r="B15" s="27"/>
      <c r="C15" s="27"/>
      <c r="D15" s="58"/>
      <c r="E15" s="58"/>
      <c r="F15" s="58"/>
      <c r="G15" s="58"/>
      <c r="H15" s="58"/>
      <c r="I15" s="58"/>
      <c r="J15" s="58"/>
      <c r="K15" s="58"/>
      <c r="L15" s="58"/>
      <c r="M15" s="58"/>
      <c r="N15" s="13"/>
      <c r="O15" s="58"/>
      <c r="P15" s="57"/>
      <c r="Q15" s="58"/>
      <c r="R15" s="58"/>
      <c r="S15" s="58"/>
      <c r="T15" s="58"/>
      <c r="U15" s="58"/>
      <c r="V15" s="58"/>
      <c r="W15" s="58"/>
      <c r="X15" s="58"/>
      <c r="Y15" s="58"/>
      <c r="Z15" s="58"/>
      <c r="AA15" s="58"/>
      <c r="AB15" s="58"/>
      <c r="AC15" s="27"/>
      <c r="AD15" s="27"/>
      <c r="AE15" s="27"/>
      <c r="AF15" s="27"/>
      <c r="AG15" s="141"/>
      <c r="AH15" s="9"/>
      <c r="AI15" s="13"/>
    </row>
    <row r="16" spans="1:37" ht="18" customHeight="1">
      <c r="A16" s="25"/>
      <c r="B16" s="25"/>
      <c r="C16" s="25"/>
      <c r="D16" s="25"/>
      <c r="E16" s="25"/>
      <c r="F16" s="25"/>
      <c r="G16" s="25"/>
      <c r="H16" s="25"/>
      <c r="I16" s="25"/>
      <c r="J16" s="25"/>
      <c r="K16" s="25"/>
      <c r="L16" s="25"/>
      <c r="M16" s="25"/>
      <c r="N16" s="13"/>
      <c r="O16" s="13"/>
      <c r="P16" s="13"/>
      <c r="Q16" s="13"/>
      <c r="R16" s="13"/>
      <c r="S16" s="25"/>
      <c r="T16" s="25"/>
      <c r="U16" s="25"/>
      <c r="V16" s="25"/>
      <c r="W16" s="25"/>
      <c r="X16" s="25"/>
      <c r="Y16" s="25"/>
      <c r="Z16" s="25"/>
      <c r="AA16" s="25"/>
      <c r="AB16" s="25"/>
      <c r="AC16" s="25"/>
      <c r="AD16" s="25"/>
      <c r="AE16" s="25"/>
      <c r="AF16" s="25"/>
      <c r="AG16" s="25"/>
      <c r="AH16" s="25"/>
      <c r="AI16" s="25"/>
      <c r="AK16" s="57"/>
    </row>
    <row r="17" spans="1:65" ht="18" customHeight="1">
      <c r="A17" s="13"/>
      <c r="B17" s="13" t="s">
        <v>33</v>
      </c>
      <c r="C17" s="13"/>
      <c r="D17" s="99"/>
      <c r="E17" s="32" t="s">
        <v>40</v>
      </c>
      <c r="F17" s="99"/>
      <c r="G17" s="32" t="s">
        <v>41</v>
      </c>
      <c r="H17" s="99"/>
      <c r="I17" s="32" t="s">
        <v>129</v>
      </c>
      <c r="J17" s="32"/>
      <c r="K17" s="32"/>
      <c r="L17" s="492" t="s">
        <v>466</v>
      </c>
      <c r="M17" s="492"/>
      <c r="N17" s="13" t="s">
        <v>130</v>
      </c>
      <c r="O17" s="490"/>
      <c r="P17" s="490"/>
      <c r="Q17" s="490"/>
      <c r="R17" s="13" t="s">
        <v>131</v>
      </c>
      <c r="S17" s="13"/>
      <c r="T17" s="13"/>
      <c r="U17" s="13"/>
      <c r="V17" s="13"/>
      <c r="W17" s="13"/>
      <c r="X17" s="13"/>
      <c r="Y17" s="13"/>
      <c r="Z17" s="13"/>
      <c r="AA17" s="13"/>
      <c r="AB17" s="13"/>
      <c r="AC17" s="13"/>
      <c r="AD17" s="13"/>
      <c r="AE17" s="13"/>
      <c r="AG17" s="12" t="s">
        <v>38</v>
      </c>
      <c r="AK17" s="55"/>
    </row>
    <row r="18" spans="1:65" ht="18" customHeight="1">
      <c r="A18" s="30" t="s">
        <v>156</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65" ht="18"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65" ht="18" customHeight="1">
      <c r="B20" s="30"/>
      <c r="C20" s="30"/>
      <c r="D20" s="30"/>
      <c r="E20" s="30"/>
      <c r="F20" s="30"/>
      <c r="G20" s="30"/>
      <c r="H20" s="30"/>
      <c r="I20" s="30"/>
      <c r="J20" s="30"/>
      <c r="K20" s="30"/>
      <c r="L20" s="30"/>
      <c r="M20" s="30"/>
      <c r="N20" s="30"/>
      <c r="O20" s="30"/>
      <c r="P20" s="30" t="s">
        <v>3</v>
      </c>
      <c r="Q20" s="30"/>
      <c r="R20" s="30"/>
      <c r="S20" s="30"/>
      <c r="T20" s="30"/>
      <c r="U20" s="30"/>
      <c r="V20" s="30"/>
      <c r="W20" s="30"/>
      <c r="X20" s="30"/>
      <c r="Y20" s="30"/>
      <c r="Z20" s="30"/>
      <c r="AA20" s="30"/>
      <c r="AB20" s="30"/>
      <c r="AC20" s="30"/>
      <c r="AD20" s="30"/>
      <c r="AE20" s="30"/>
      <c r="AF20" s="30"/>
      <c r="AG20" s="30"/>
    </row>
    <row r="22" spans="1:65" ht="18" customHeight="1">
      <c r="A22" s="246"/>
      <c r="B22" s="19" t="s">
        <v>456</v>
      </c>
      <c r="C22" s="30"/>
      <c r="D22" s="30"/>
      <c r="E22" s="30"/>
      <c r="F22" s="30"/>
      <c r="G22" s="30"/>
      <c r="H22" s="246"/>
      <c r="I22" s="13"/>
      <c r="J22" s="13"/>
      <c r="K22" s="13"/>
      <c r="L22" s="13"/>
      <c r="M22" s="13"/>
      <c r="N22" s="13"/>
      <c r="O22" s="13"/>
      <c r="P22" s="13"/>
      <c r="Q22" s="13"/>
      <c r="R22" s="13"/>
      <c r="S22" s="13"/>
      <c r="T22" s="13"/>
      <c r="U22" s="13"/>
      <c r="V22" s="13"/>
      <c r="W22" s="13"/>
      <c r="X22" s="13"/>
      <c r="Y22" s="13"/>
      <c r="Z22" s="13"/>
      <c r="AA22" s="13"/>
      <c r="AB22" s="13"/>
      <c r="AC22" s="13"/>
      <c r="AD22" s="13"/>
      <c r="AE22" s="13"/>
      <c r="AF22" s="246"/>
      <c r="AG22" s="13"/>
      <c r="AH22" s="246"/>
      <c r="AI22" s="246"/>
    </row>
    <row r="23" spans="1:65" ht="18" customHeight="1">
      <c r="A23" s="246"/>
      <c r="B23" s="20"/>
      <c r="C23" s="246"/>
      <c r="D23" s="491"/>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246"/>
      <c r="AG23" s="12" t="s">
        <v>38</v>
      </c>
      <c r="AH23" s="246"/>
      <c r="AI23" s="246"/>
    </row>
    <row r="24" spans="1:65" ht="18" customHeight="1">
      <c r="A24" s="20"/>
      <c r="B24" s="246"/>
      <c r="C24" s="246"/>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246"/>
      <c r="AG24" s="246"/>
      <c r="AH24" s="246"/>
      <c r="AI24" s="246"/>
    </row>
    <row r="25" spans="1:65" ht="18" customHeight="1">
      <c r="B25" s="55" t="s">
        <v>467</v>
      </c>
      <c r="C25" s="30"/>
      <c r="D25" s="30"/>
      <c r="E25" s="30"/>
      <c r="F25" s="30"/>
      <c r="G25" s="30"/>
      <c r="I25" s="13"/>
      <c r="J25" s="13"/>
      <c r="K25" s="13"/>
      <c r="L25" s="13"/>
      <c r="M25" s="13"/>
      <c r="N25" s="13"/>
      <c r="O25" s="13"/>
      <c r="P25" s="13"/>
      <c r="Q25" s="13"/>
      <c r="R25" s="13"/>
      <c r="S25" s="13"/>
      <c r="T25" s="13"/>
      <c r="U25" s="13"/>
      <c r="V25" s="13"/>
      <c r="W25" s="13"/>
      <c r="X25" s="13"/>
      <c r="Y25" s="13"/>
      <c r="Z25" s="13"/>
      <c r="AA25" s="13"/>
      <c r="AB25" s="13"/>
      <c r="AC25" s="13"/>
      <c r="AD25" s="13"/>
      <c r="AE25" s="13"/>
      <c r="AG25" s="13"/>
    </row>
    <row r="26" spans="1:65" ht="18" customHeight="1">
      <c r="B26" s="20"/>
      <c r="D26" s="491"/>
      <c r="E26" s="491"/>
      <c r="F26" s="491"/>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G26" s="12" t="s">
        <v>38</v>
      </c>
    </row>
    <row r="27" spans="1:65" ht="18" customHeight="1">
      <c r="A27" s="20"/>
      <c r="D27" s="491"/>
      <c r="E27" s="491"/>
      <c r="F27" s="491"/>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row>
    <row r="28" spans="1:65" ht="18" customHeight="1">
      <c r="A28" s="21"/>
      <c r="AH28" s="13"/>
      <c r="AI28" s="13"/>
      <c r="BE28" s="100"/>
      <c r="BF28" s="100"/>
      <c r="BG28" s="100"/>
      <c r="BH28" s="100"/>
      <c r="BI28" s="100"/>
      <c r="BJ28" s="100"/>
      <c r="BK28" s="100"/>
      <c r="BL28" s="100"/>
      <c r="BM28" s="100"/>
    </row>
    <row r="29" spans="1:65" ht="18" customHeight="1">
      <c r="B29" s="55" t="s">
        <v>468</v>
      </c>
      <c r="C29" s="30"/>
      <c r="D29" s="30"/>
      <c r="E29" s="30"/>
      <c r="F29" s="30"/>
      <c r="G29" s="30"/>
      <c r="I29" s="13"/>
      <c r="J29" s="13"/>
      <c r="K29" s="13"/>
      <c r="L29" s="13"/>
      <c r="M29" s="13"/>
      <c r="N29" s="13"/>
      <c r="O29" s="13"/>
      <c r="P29" s="13"/>
      <c r="Q29" s="13"/>
      <c r="R29" s="13"/>
      <c r="S29" s="13"/>
      <c r="T29" s="13"/>
      <c r="U29" s="13"/>
      <c r="V29" s="13"/>
      <c r="W29" s="13"/>
      <c r="X29" s="13"/>
      <c r="Y29" s="13"/>
      <c r="Z29" s="13"/>
      <c r="AA29" s="13"/>
      <c r="AB29" s="13"/>
      <c r="AC29" s="13"/>
      <c r="AD29" s="13"/>
      <c r="AE29" s="13"/>
      <c r="AG29" s="13"/>
    </row>
    <row r="30" spans="1:65" ht="18" customHeight="1">
      <c r="B30" s="20"/>
      <c r="D30" s="491"/>
      <c r="E30" s="491"/>
      <c r="F30" s="491"/>
      <c r="G30" s="491"/>
      <c r="H30" s="491"/>
      <c r="I30" s="491"/>
      <c r="J30" s="491"/>
      <c r="K30" s="491"/>
      <c r="L30" s="491"/>
      <c r="M30" s="491"/>
      <c r="N30" s="491"/>
      <c r="O30" s="491"/>
      <c r="P30" s="491"/>
      <c r="Q30" s="491"/>
      <c r="R30" s="491"/>
      <c r="S30" s="491"/>
      <c r="T30" s="491"/>
      <c r="U30" s="491"/>
      <c r="V30" s="491"/>
      <c r="W30" s="491"/>
      <c r="X30" s="491"/>
      <c r="Y30" s="491"/>
      <c r="Z30" s="491"/>
      <c r="AA30" s="491"/>
      <c r="AB30" s="491"/>
      <c r="AC30" s="491"/>
      <c r="AD30" s="491"/>
      <c r="AE30" s="491"/>
      <c r="AG30" s="12" t="s">
        <v>38</v>
      </c>
    </row>
    <row r="31" spans="1:65" ht="18" customHeight="1">
      <c r="A31" s="20"/>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row>
    <row r="32" spans="1:65" ht="18" customHeight="1">
      <c r="A32" s="21"/>
      <c r="AH32" s="13"/>
      <c r="AI32" s="13"/>
      <c r="BE32" s="100"/>
      <c r="BF32" s="100"/>
      <c r="BG32" s="100"/>
      <c r="BH32" s="100"/>
      <c r="BI32" s="100"/>
      <c r="BJ32" s="100"/>
      <c r="BK32" s="100"/>
      <c r="BL32" s="100"/>
      <c r="BM32" s="100"/>
    </row>
    <row r="33" spans="1:37" ht="18" customHeight="1">
      <c r="B33" s="19" t="s">
        <v>469</v>
      </c>
      <c r="C33" s="30"/>
      <c r="D33" s="30"/>
      <c r="E33" s="30"/>
      <c r="F33" s="30"/>
      <c r="G33" s="30"/>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H33" s="13"/>
      <c r="AI33" s="13"/>
    </row>
    <row r="34" spans="1:37" ht="18" customHeight="1">
      <c r="A34" s="21"/>
      <c r="D34" s="482" t="str">
        <f>'1)交付申請書'!N36</f>
        <v>令和　年　月　日</v>
      </c>
      <c r="E34" s="482"/>
      <c r="F34" s="482"/>
      <c r="G34" s="482"/>
      <c r="H34" s="482"/>
      <c r="I34" s="482"/>
      <c r="J34" s="482"/>
      <c r="K34" s="482"/>
      <c r="L34" s="482"/>
      <c r="O34" s="102"/>
      <c r="P34" s="102"/>
      <c r="Q34" s="102"/>
      <c r="R34" s="102"/>
      <c r="S34" s="102"/>
      <c r="T34" s="102"/>
      <c r="U34" s="102"/>
      <c r="V34" s="102"/>
      <c r="W34" s="102"/>
      <c r="AG34" s="55" t="s">
        <v>42</v>
      </c>
    </row>
    <row r="35" spans="1:37" ht="18" customHeight="1">
      <c r="A35" s="21"/>
      <c r="O35" s="102"/>
      <c r="P35" s="102"/>
      <c r="Q35" s="102"/>
      <c r="R35" s="102"/>
      <c r="S35" s="102"/>
      <c r="T35" s="102"/>
      <c r="U35" s="102"/>
      <c r="V35" s="102"/>
      <c r="W35" s="102"/>
    </row>
    <row r="36" spans="1:37" ht="18" customHeight="1">
      <c r="B36" s="19" t="s">
        <v>470</v>
      </c>
      <c r="C36" s="30"/>
      <c r="D36" s="30"/>
      <c r="E36" s="30"/>
      <c r="F36" s="30"/>
      <c r="G36" s="30"/>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H36" s="13"/>
      <c r="AI36" s="13"/>
    </row>
    <row r="37" spans="1:37" ht="18" customHeight="1">
      <c r="A37" s="21"/>
      <c r="D37" s="273" t="s">
        <v>138</v>
      </c>
      <c r="E37" s="273"/>
      <c r="F37" s="273"/>
      <c r="G37" s="273"/>
      <c r="H37" s="273"/>
      <c r="I37" s="273"/>
      <c r="J37" s="273"/>
      <c r="K37" s="273"/>
      <c r="L37" s="273"/>
      <c r="O37" s="102"/>
      <c r="P37" s="102"/>
      <c r="Q37" s="102"/>
      <c r="R37" s="102"/>
      <c r="S37" s="102"/>
      <c r="T37" s="102"/>
      <c r="U37" s="102"/>
      <c r="V37" s="102"/>
      <c r="W37" s="102"/>
      <c r="AG37" s="12" t="s">
        <v>38</v>
      </c>
    </row>
    <row r="38" spans="1:37" ht="18" customHeight="1">
      <c r="A38" s="21"/>
      <c r="O38" s="102"/>
      <c r="P38" s="102"/>
      <c r="Q38" s="102"/>
      <c r="R38" s="102"/>
      <c r="S38" s="102"/>
      <c r="T38" s="102"/>
      <c r="U38" s="102"/>
      <c r="V38" s="102"/>
      <c r="W38" s="102"/>
      <c r="AG38" s="12"/>
    </row>
    <row r="39" spans="1:37" s="55" customFormat="1" ht="18" customHeight="1">
      <c r="B39" s="258" t="s">
        <v>30</v>
      </c>
      <c r="C39" s="264" t="s">
        <v>25</v>
      </c>
      <c r="D39" s="264"/>
      <c r="E39" s="264"/>
      <c r="F39" s="264"/>
      <c r="G39" s="478">
        <f>'1)交付申請書'!G38</f>
        <v>0</v>
      </c>
      <c r="H39" s="479"/>
      <c r="I39" s="479"/>
      <c r="J39" s="479"/>
      <c r="K39" s="479"/>
      <c r="L39" s="479"/>
      <c r="M39" s="479"/>
      <c r="N39" s="479"/>
      <c r="O39" s="479"/>
      <c r="P39" s="480"/>
      <c r="R39" s="258" t="s">
        <v>31</v>
      </c>
      <c r="S39" s="264" t="s">
        <v>25</v>
      </c>
      <c r="T39" s="264"/>
      <c r="U39" s="264"/>
      <c r="V39" s="264"/>
      <c r="W39" s="478">
        <f>'1)交付申請書'!W38</f>
        <v>0</v>
      </c>
      <c r="X39" s="479"/>
      <c r="Y39" s="479"/>
      <c r="Z39" s="479"/>
      <c r="AA39" s="479"/>
      <c r="AB39" s="479"/>
      <c r="AC39" s="479"/>
      <c r="AD39" s="479"/>
      <c r="AE39" s="479"/>
      <c r="AF39" s="480"/>
      <c r="AG39" s="55" t="s">
        <v>43</v>
      </c>
    </row>
    <row r="40" spans="1:37" s="55" customFormat="1" ht="18" customHeight="1">
      <c r="B40" s="259"/>
      <c r="C40" s="261" t="s">
        <v>20</v>
      </c>
      <c r="D40" s="262"/>
      <c r="E40" s="262"/>
      <c r="F40" s="263"/>
      <c r="G40" s="478">
        <f>'1)交付申請書'!G39</f>
        <v>0</v>
      </c>
      <c r="H40" s="479"/>
      <c r="I40" s="479"/>
      <c r="J40" s="479"/>
      <c r="K40" s="479"/>
      <c r="L40" s="479"/>
      <c r="M40" s="479"/>
      <c r="N40" s="479"/>
      <c r="O40" s="479"/>
      <c r="P40" s="480"/>
      <c r="R40" s="259"/>
      <c r="S40" s="261" t="s">
        <v>20</v>
      </c>
      <c r="T40" s="262"/>
      <c r="U40" s="262"/>
      <c r="V40" s="263"/>
      <c r="W40" s="478">
        <f>'1)交付申請書'!W39</f>
        <v>0</v>
      </c>
      <c r="X40" s="479"/>
      <c r="Y40" s="479"/>
      <c r="Z40" s="479"/>
      <c r="AA40" s="479"/>
      <c r="AB40" s="479"/>
      <c r="AC40" s="479"/>
      <c r="AD40" s="479"/>
      <c r="AE40" s="479"/>
      <c r="AF40" s="480"/>
      <c r="AG40" s="55" t="s">
        <v>43</v>
      </c>
    </row>
    <row r="41" spans="1:37" s="55" customFormat="1" ht="18" customHeight="1">
      <c r="B41" s="259"/>
      <c r="C41" s="264" t="s">
        <v>26</v>
      </c>
      <c r="D41" s="264"/>
      <c r="E41" s="264"/>
      <c r="F41" s="264"/>
      <c r="G41" s="478">
        <f>'1)交付申請書'!G40</f>
        <v>0</v>
      </c>
      <c r="H41" s="479"/>
      <c r="I41" s="479"/>
      <c r="J41" s="479"/>
      <c r="K41" s="479"/>
      <c r="L41" s="479"/>
      <c r="M41" s="479"/>
      <c r="N41" s="479"/>
      <c r="O41" s="479"/>
      <c r="P41" s="480"/>
      <c r="R41" s="259"/>
      <c r="S41" s="264" t="s">
        <v>26</v>
      </c>
      <c r="T41" s="264"/>
      <c r="U41" s="264"/>
      <c r="V41" s="264"/>
      <c r="W41" s="478">
        <f>'1)交付申請書'!W40</f>
        <v>0</v>
      </c>
      <c r="X41" s="479"/>
      <c r="Y41" s="479"/>
      <c r="Z41" s="479"/>
      <c r="AA41" s="479"/>
      <c r="AB41" s="479"/>
      <c r="AC41" s="479"/>
      <c r="AD41" s="479"/>
      <c r="AE41" s="479"/>
      <c r="AF41" s="480"/>
      <c r="AG41" s="55" t="s">
        <v>43</v>
      </c>
    </row>
    <row r="42" spans="1:37" s="55" customFormat="1" ht="18" customHeight="1">
      <c r="B42" s="259"/>
      <c r="C42" s="264" t="s">
        <v>21</v>
      </c>
      <c r="D42" s="264"/>
      <c r="E42" s="264"/>
      <c r="F42" s="264"/>
      <c r="G42" s="478">
        <f>'1)交付申請書'!G41</f>
        <v>0</v>
      </c>
      <c r="H42" s="479"/>
      <c r="I42" s="479"/>
      <c r="J42" s="479"/>
      <c r="K42" s="479"/>
      <c r="L42" s="479"/>
      <c r="M42" s="479"/>
      <c r="N42" s="479"/>
      <c r="O42" s="479"/>
      <c r="P42" s="480"/>
      <c r="R42" s="259"/>
      <c r="S42" s="264" t="s">
        <v>21</v>
      </c>
      <c r="T42" s="264"/>
      <c r="U42" s="264"/>
      <c r="V42" s="264"/>
      <c r="W42" s="478">
        <f>'1)交付申請書'!W41</f>
        <v>0</v>
      </c>
      <c r="X42" s="479"/>
      <c r="Y42" s="479"/>
      <c r="Z42" s="479"/>
      <c r="AA42" s="479"/>
      <c r="AB42" s="479"/>
      <c r="AC42" s="479"/>
      <c r="AD42" s="479"/>
      <c r="AE42" s="479"/>
      <c r="AF42" s="480"/>
      <c r="AG42" s="55" t="s">
        <v>43</v>
      </c>
    </row>
    <row r="43" spans="1:37" s="55" customFormat="1" ht="18" customHeight="1">
      <c r="B43" s="259"/>
      <c r="C43" s="264" t="s">
        <v>23</v>
      </c>
      <c r="D43" s="264"/>
      <c r="E43" s="264"/>
      <c r="F43" s="264"/>
      <c r="G43" s="478">
        <f>'1)交付申請書'!G42</f>
        <v>0</v>
      </c>
      <c r="H43" s="479"/>
      <c r="I43" s="479"/>
      <c r="J43" s="479"/>
      <c r="K43" s="479"/>
      <c r="L43" s="479"/>
      <c r="M43" s="479"/>
      <c r="N43" s="479"/>
      <c r="O43" s="479"/>
      <c r="P43" s="480"/>
      <c r="R43" s="259"/>
      <c r="S43" s="264" t="s">
        <v>23</v>
      </c>
      <c r="T43" s="264"/>
      <c r="U43" s="264"/>
      <c r="V43" s="264"/>
      <c r="W43" s="478">
        <f>'1)交付申請書'!W42</f>
        <v>0</v>
      </c>
      <c r="X43" s="479"/>
      <c r="Y43" s="479"/>
      <c r="Z43" s="479"/>
      <c r="AA43" s="479"/>
      <c r="AB43" s="479"/>
      <c r="AC43" s="479"/>
      <c r="AD43" s="479"/>
      <c r="AE43" s="479"/>
      <c r="AF43" s="480"/>
      <c r="AG43" s="55" t="s">
        <v>43</v>
      </c>
    </row>
    <row r="44" spans="1:37" s="55" customFormat="1" ht="18" customHeight="1">
      <c r="B44" s="260"/>
      <c r="C44" s="264" t="s">
        <v>22</v>
      </c>
      <c r="D44" s="264"/>
      <c r="E44" s="264"/>
      <c r="F44" s="264"/>
      <c r="G44" s="478">
        <f>'1)交付申請書'!G43</f>
        <v>0</v>
      </c>
      <c r="H44" s="479"/>
      <c r="I44" s="479"/>
      <c r="J44" s="479"/>
      <c r="K44" s="479"/>
      <c r="L44" s="479"/>
      <c r="M44" s="479"/>
      <c r="N44" s="479"/>
      <c r="O44" s="479"/>
      <c r="P44" s="480"/>
      <c r="R44" s="260"/>
      <c r="S44" s="264" t="s">
        <v>22</v>
      </c>
      <c r="T44" s="264"/>
      <c r="U44" s="264"/>
      <c r="V44" s="264"/>
      <c r="W44" s="478">
        <f>'1)交付申請書'!W43</f>
        <v>0</v>
      </c>
      <c r="X44" s="479"/>
      <c r="Y44" s="479"/>
      <c r="Z44" s="479"/>
      <c r="AA44" s="479"/>
      <c r="AB44" s="479"/>
      <c r="AC44" s="479"/>
      <c r="AD44" s="479"/>
      <c r="AE44" s="479"/>
      <c r="AF44" s="480"/>
      <c r="AG44" s="55" t="s">
        <v>43</v>
      </c>
    </row>
    <row r="45" spans="1:37" s="55" customFormat="1" ht="18" customHeight="1">
      <c r="A45" s="20"/>
      <c r="AJ45" s="13"/>
      <c r="AK45" s="13"/>
    </row>
  </sheetData>
  <mergeCells count="43">
    <mergeCell ref="D30:AE31"/>
    <mergeCell ref="D37:L37"/>
    <mergeCell ref="L17:M17"/>
    <mergeCell ref="O17:Q17"/>
    <mergeCell ref="W42:AF42"/>
    <mergeCell ref="W39:AF39"/>
    <mergeCell ref="C40:F40"/>
    <mergeCell ref="G40:P40"/>
    <mergeCell ref="S40:V40"/>
    <mergeCell ref="W40:AF40"/>
    <mergeCell ref="C41:F41"/>
    <mergeCell ref="G41:P41"/>
    <mergeCell ref="S41:V41"/>
    <mergeCell ref="W41:AF41"/>
    <mergeCell ref="D34:L34"/>
    <mergeCell ref="W43:AF43"/>
    <mergeCell ref="C44:F44"/>
    <mergeCell ref="G44:P44"/>
    <mergeCell ref="S44:V44"/>
    <mergeCell ref="W44:AF44"/>
    <mergeCell ref="B39:B44"/>
    <mergeCell ref="C39:F39"/>
    <mergeCell ref="G39:P39"/>
    <mergeCell ref="R39:R44"/>
    <mergeCell ref="S39:V39"/>
    <mergeCell ref="C42:F42"/>
    <mergeCell ref="G42:P42"/>
    <mergeCell ref="S42:V42"/>
    <mergeCell ref="C43:F43"/>
    <mergeCell ref="G43:P43"/>
    <mergeCell ref="S43:V43"/>
    <mergeCell ref="O10:T10"/>
    <mergeCell ref="V10:AF10"/>
    <mergeCell ref="I13:AC13"/>
    <mergeCell ref="D26:AE27"/>
    <mergeCell ref="X2:AF2"/>
    <mergeCell ref="X3:AF3"/>
    <mergeCell ref="X7:AD7"/>
    <mergeCell ref="O8:T8"/>
    <mergeCell ref="V8:AF8"/>
    <mergeCell ref="O9:T9"/>
    <mergeCell ref="V9:AF9"/>
    <mergeCell ref="D23:AE24"/>
  </mergeCells>
  <phoneticPr fontId="5"/>
  <dataValidations count="1">
    <dataValidation imeMode="off" allowBlank="1" showInputMessage="1" showErrorMessage="1" sqref="F17 H17 O17 D17" xr:uid="{00000000-0002-0000-0A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AK51"/>
  <sheetViews>
    <sheetView showZeros="0" view="pageBreakPreview" zoomScale="85" zoomScaleNormal="100" zoomScaleSheetLayoutView="85" workbookViewId="0">
      <selection activeCell="L18" sqref="L18"/>
    </sheetView>
  </sheetViews>
  <sheetFormatPr defaultRowHeight="18" customHeight="1"/>
  <cols>
    <col min="1" max="31" width="2.81640625" style="15" customWidth="1"/>
    <col min="32" max="32" width="3.08984375" style="15" customWidth="1"/>
    <col min="33" max="34" width="2.81640625" style="6" customWidth="1"/>
    <col min="35" max="35" width="3.08984375" style="6" customWidth="1"/>
    <col min="36" max="74" width="2.453125" style="6" customWidth="1"/>
    <col min="75" max="256" width="9" style="6"/>
    <col min="257" max="287" width="2.81640625" style="6" customWidth="1"/>
    <col min="288" max="288" width="3.08984375" style="6" customWidth="1"/>
    <col min="289" max="290" width="2.81640625" style="6" customWidth="1"/>
    <col min="291" max="291" width="3.08984375" style="6" customWidth="1"/>
    <col min="292" max="330" width="2.453125" style="6" customWidth="1"/>
    <col min="331" max="512" width="9" style="6"/>
    <col min="513" max="543" width="2.81640625" style="6" customWidth="1"/>
    <col min="544" max="544" width="3.08984375" style="6" customWidth="1"/>
    <col min="545" max="546" width="2.81640625" style="6" customWidth="1"/>
    <col min="547" max="547" width="3.08984375" style="6" customWidth="1"/>
    <col min="548" max="586" width="2.453125" style="6" customWidth="1"/>
    <col min="587" max="768" width="9" style="6"/>
    <col min="769" max="799" width="2.81640625" style="6" customWidth="1"/>
    <col min="800" max="800" width="3.08984375" style="6" customWidth="1"/>
    <col min="801" max="802" width="2.81640625" style="6" customWidth="1"/>
    <col min="803" max="803" width="3.08984375" style="6" customWidth="1"/>
    <col min="804" max="842" width="2.453125" style="6" customWidth="1"/>
    <col min="843" max="1024" width="9" style="6"/>
    <col min="1025" max="1055" width="2.81640625" style="6" customWidth="1"/>
    <col min="1056" max="1056" width="3.08984375" style="6" customWidth="1"/>
    <col min="1057" max="1058" width="2.81640625" style="6" customWidth="1"/>
    <col min="1059" max="1059" width="3.08984375" style="6" customWidth="1"/>
    <col min="1060" max="1098" width="2.453125" style="6" customWidth="1"/>
    <col min="1099" max="1280" width="9" style="6"/>
    <col min="1281" max="1311" width="2.81640625" style="6" customWidth="1"/>
    <col min="1312" max="1312" width="3.08984375" style="6" customWidth="1"/>
    <col min="1313" max="1314" width="2.81640625" style="6" customWidth="1"/>
    <col min="1315" max="1315" width="3.08984375" style="6" customWidth="1"/>
    <col min="1316" max="1354" width="2.453125" style="6" customWidth="1"/>
    <col min="1355" max="1536" width="9" style="6"/>
    <col min="1537" max="1567" width="2.81640625" style="6" customWidth="1"/>
    <col min="1568" max="1568" width="3.08984375" style="6" customWidth="1"/>
    <col min="1569" max="1570" width="2.81640625" style="6" customWidth="1"/>
    <col min="1571" max="1571" width="3.08984375" style="6" customWidth="1"/>
    <col min="1572" max="1610" width="2.453125" style="6" customWidth="1"/>
    <col min="1611" max="1792" width="9" style="6"/>
    <col min="1793" max="1823" width="2.81640625" style="6" customWidth="1"/>
    <col min="1824" max="1824" width="3.08984375" style="6" customWidth="1"/>
    <col min="1825" max="1826" width="2.81640625" style="6" customWidth="1"/>
    <col min="1827" max="1827" width="3.08984375" style="6" customWidth="1"/>
    <col min="1828" max="1866" width="2.453125" style="6" customWidth="1"/>
    <col min="1867" max="2048" width="9" style="6"/>
    <col min="2049" max="2079" width="2.81640625" style="6" customWidth="1"/>
    <col min="2080" max="2080" width="3.08984375" style="6" customWidth="1"/>
    <col min="2081" max="2082" width="2.81640625" style="6" customWidth="1"/>
    <col min="2083" max="2083" width="3.08984375" style="6" customWidth="1"/>
    <col min="2084" max="2122" width="2.453125" style="6" customWidth="1"/>
    <col min="2123" max="2304" width="9" style="6"/>
    <col min="2305" max="2335" width="2.81640625" style="6" customWidth="1"/>
    <col min="2336" max="2336" width="3.08984375" style="6" customWidth="1"/>
    <col min="2337" max="2338" width="2.81640625" style="6" customWidth="1"/>
    <col min="2339" max="2339" width="3.08984375" style="6" customWidth="1"/>
    <col min="2340" max="2378" width="2.453125" style="6" customWidth="1"/>
    <col min="2379" max="2560" width="9" style="6"/>
    <col min="2561" max="2591" width="2.81640625" style="6" customWidth="1"/>
    <col min="2592" max="2592" width="3.08984375" style="6" customWidth="1"/>
    <col min="2593" max="2594" width="2.81640625" style="6" customWidth="1"/>
    <col min="2595" max="2595" width="3.08984375" style="6" customWidth="1"/>
    <col min="2596" max="2634" width="2.453125" style="6" customWidth="1"/>
    <col min="2635" max="2816" width="9" style="6"/>
    <col min="2817" max="2847" width="2.81640625" style="6" customWidth="1"/>
    <col min="2848" max="2848" width="3.08984375" style="6" customWidth="1"/>
    <col min="2849" max="2850" width="2.81640625" style="6" customWidth="1"/>
    <col min="2851" max="2851" width="3.08984375" style="6" customWidth="1"/>
    <col min="2852" max="2890" width="2.453125" style="6" customWidth="1"/>
    <col min="2891" max="3072" width="9" style="6"/>
    <col min="3073" max="3103" width="2.81640625" style="6" customWidth="1"/>
    <col min="3104" max="3104" width="3.08984375" style="6" customWidth="1"/>
    <col min="3105" max="3106" width="2.81640625" style="6" customWidth="1"/>
    <col min="3107" max="3107" width="3.08984375" style="6" customWidth="1"/>
    <col min="3108" max="3146" width="2.453125" style="6" customWidth="1"/>
    <col min="3147" max="3328" width="9" style="6"/>
    <col min="3329" max="3359" width="2.81640625" style="6" customWidth="1"/>
    <col min="3360" max="3360" width="3.08984375" style="6" customWidth="1"/>
    <col min="3361" max="3362" width="2.81640625" style="6" customWidth="1"/>
    <col min="3363" max="3363" width="3.08984375" style="6" customWidth="1"/>
    <col min="3364" max="3402" width="2.453125" style="6" customWidth="1"/>
    <col min="3403" max="3584" width="9" style="6"/>
    <col min="3585" max="3615" width="2.81640625" style="6" customWidth="1"/>
    <col min="3616" max="3616" width="3.08984375" style="6" customWidth="1"/>
    <col min="3617" max="3618" width="2.81640625" style="6" customWidth="1"/>
    <col min="3619" max="3619" width="3.08984375" style="6" customWidth="1"/>
    <col min="3620" max="3658" width="2.453125" style="6" customWidth="1"/>
    <col min="3659" max="3840" width="9" style="6"/>
    <col min="3841" max="3871" width="2.81640625" style="6" customWidth="1"/>
    <col min="3872" max="3872" width="3.08984375" style="6" customWidth="1"/>
    <col min="3873" max="3874" width="2.81640625" style="6" customWidth="1"/>
    <col min="3875" max="3875" width="3.08984375" style="6" customWidth="1"/>
    <col min="3876" max="3914" width="2.453125" style="6" customWidth="1"/>
    <col min="3915" max="4096" width="9" style="6"/>
    <col min="4097" max="4127" width="2.81640625" style="6" customWidth="1"/>
    <col min="4128" max="4128" width="3.08984375" style="6" customWidth="1"/>
    <col min="4129" max="4130" width="2.81640625" style="6" customWidth="1"/>
    <col min="4131" max="4131" width="3.08984375" style="6" customWidth="1"/>
    <col min="4132" max="4170" width="2.453125" style="6" customWidth="1"/>
    <col min="4171" max="4352" width="9" style="6"/>
    <col min="4353" max="4383" width="2.81640625" style="6" customWidth="1"/>
    <col min="4384" max="4384" width="3.08984375" style="6" customWidth="1"/>
    <col min="4385" max="4386" width="2.81640625" style="6" customWidth="1"/>
    <col min="4387" max="4387" width="3.08984375" style="6" customWidth="1"/>
    <col min="4388" max="4426" width="2.453125" style="6" customWidth="1"/>
    <col min="4427" max="4608" width="9" style="6"/>
    <col min="4609" max="4639" width="2.81640625" style="6" customWidth="1"/>
    <col min="4640" max="4640" width="3.08984375" style="6" customWidth="1"/>
    <col min="4641" max="4642" width="2.81640625" style="6" customWidth="1"/>
    <col min="4643" max="4643" width="3.08984375" style="6" customWidth="1"/>
    <col min="4644" max="4682" width="2.453125" style="6" customWidth="1"/>
    <col min="4683" max="4864" width="9" style="6"/>
    <col min="4865" max="4895" width="2.81640625" style="6" customWidth="1"/>
    <col min="4896" max="4896" width="3.08984375" style="6" customWidth="1"/>
    <col min="4897" max="4898" width="2.81640625" style="6" customWidth="1"/>
    <col min="4899" max="4899" width="3.08984375" style="6" customWidth="1"/>
    <col min="4900" max="4938" width="2.453125" style="6" customWidth="1"/>
    <col min="4939" max="5120" width="9" style="6"/>
    <col min="5121" max="5151" width="2.81640625" style="6" customWidth="1"/>
    <col min="5152" max="5152" width="3.08984375" style="6" customWidth="1"/>
    <col min="5153" max="5154" width="2.81640625" style="6" customWidth="1"/>
    <col min="5155" max="5155" width="3.08984375" style="6" customWidth="1"/>
    <col min="5156" max="5194" width="2.453125" style="6" customWidth="1"/>
    <col min="5195" max="5376" width="9" style="6"/>
    <col min="5377" max="5407" width="2.81640625" style="6" customWidth="1"/>
    <col min="5408" max="5408" width="3.08984375" style="6" customWidth="1"/>
    <col min="5409" max="5410" width="2.81640625" style="6" customWidth="1"/>
    <col min="5411" max="5411" width="3.08984375" style="6" customWidth="1"/>
    <col min="5412" max="5450" width="2.453125" style="6" customWidth="1"/>
    <col min="5451" max="5632" width="9" style="6"/>
    <col min="5633" max="5663" width="2.81640625" style="6" customWidth="1"/>
    <col min="5664" max="5664" width="3.08984375" style="6" customWidth="1"/>
    <col min="5665" max="5666" width="2.81640625" style="6" customWidth="1"/>
    <col min="5667" max="5667" width="3.08984375" style="6" customWidth="1"/>
    <col min="5668" max="5706" width="2.453125" style="6" customWidth="1"/>
    <col min="5707" max="5888" width="9" style="6"/>
    <col min="5889" max="5919" width="2.81640625" style="6" customWidth="1"/>
    <col min="5920" max="5920" width="3.08984375" style="6" customWidth="1"/>
    <col min="5921" max="5922" width="2.81640625" style="6" customWidth="1"/>
    <col min="5923" max="5923" width="3.08984375" style="6" customWidth="1"/>
    <col min="5924" max="5962" width="2.453125" style="6" customWidth="1"/>
    <col min="5963" max="6144" width="9" style="6"/>
    <col min="6145" max="6175" width="2.81640625" style="6" customWidth="1"/>
    <col min="6176" max="6176" width="3.08984375" style="6" customWidth="1"/>
    <col min="6177" max="6178" width="2.81640625" style="6" customWidth="1"/>
    <col min="6179" max="6179" width="3.08984375" style="6" customWidth="1"/>
    <col min="6180" max="6218" width="2.453125" style="6" customWidth="1"/>
    <col min="6219" max="6400" width="9" style="6"/>
    <col min="6401" max="6431" width="2.81640625" style="6" customWidth="1"/>
    <col min="6432" max="6432" width="3.08984375" style="6" customWidth="1"/>
    <col min="6433" max="6434" width="2.81640625" style="6" customWidth="1"/>
    <col min="6435" max="6435" width="3.08984375" style="6" customWidth="1"/>
    <col min="6436" max="6474" width="2.453125" style="6" customWidth="1"/>
    <col min="6475" max="6656" width="9" style="6"/>
    <col min="6657" max="6687" width="2.81640625" style="6" customWidth="1"/>
    <col min="6688" max="6688" width="3.08984375" style="6" customWidth="1"/>
    <col min="6689" max="6690" width="2.81640625" style="6" customWidth="1"/>
    <col min="6691" max="6691" width="3.08984375" style="6" customWidth="1"/>
    <col min="6692" max="6730" width="2.453125" style="6" customWidth="1"/>
    <col min="6731" max="6912" width="9" style="6"/>
    <col min="6913" max="6943" width="2.81640625" style="6" customWidth="1"/>
    <col min="6944" max="6944" width="3.08984375" style="6" customWidth="1"/>
    <col min="6945" max="6946" width="2.81640625" style="6" customWidth="1"/>
    <col min="6947" max="6947" width="3.08984375" style="6" customWidth="1"/>
    <col min="6948" max="6986" width="2.453125" style="6" customWidth="1"/>
    <col min="6987" max="7168" width="9" style="6"/>
    <col min="7169" max="7199" width="2.81640625" style="6" customWidth="1"/>
    <col min="7200" max="7200" width="3.08984375" style="6" customWidth="1"/>
    <col min="7201" max="7202" width="2.81640625" style="6" customWidth="1"/>
    <col min="7203" max="7203" width="3.08984375" style="6" customWidth="1"/>
    <col min="7204" max="7242" width="2.453125" style="6" customWidth="1"/>
    <col min="7243" max="7424" width="9" style="6"/>
    <col min="7425" max="7455" width="2.81640625" style="6" customWidth="1"/>
    <col min="7456" max="7456" width="3.08984375" style="6" customWidth="1"/>
    <col min="7457" max="7458" width="2.81640625" style="6" customWidth="1"/>
    <col min="7459" max="7459" width="3.08984375" style="6" customWidth="1"/>
    <col min="7460" max="7498" width="2.453125" style="6" customWidth="1"/>
    <col min="7499" max="7680" width="9" style="6"/>
    <col min="7681" max="7711" width="2.81640625" style="6" customWidth="1"/>
    <col min="7712" max="7712" width="3.08984375" style="6" customWidth="1"/>
    <col min="7713" max="7714" width="2.81640625" style="6" customWidth="1"/>
    <col min="7715" max="7715" width="3.08984375" style="6" customWidth="1"/>
    <col min="7716" max="7754" width="2.453125" style="6" customWidth="1"/>
    <col min="7755" max="7936" width="9" style="6"/>
    <col min="7937" max="7967" width="2.81640625" style="6" customWidth="1"/>
    <col min="7968" max="7968" width="3.08984375" style="6" customWidth="1"/>
    <col min="7969" max="7970" width="2.81640625" style="6" customWidth="1"/>
    <col min="7971" max="7971" width="3.08984375" style="6" customWidth="1"/>
    <col min="7972" max="8010" width="2.453125" style="6" customWidth="1"/>
    <col min="8011" max="8192" width="9" style="6"/>
    <col min="8193" max="8223" width="2.81640625" style="6" customWidth="1"/>
    <col min="8224" max="8224" width="3.08984375" style="6" customWidth="1"/>
    <col min="8225" max="8226" width="2.81640625" style="6" customWidth="1"/>
    <col min="8227" max="8227" width="3.08984375" style="6" customWidth="1"/>
    <col min="8228" max="8266" width="2.453125" style="6" customWidth="1"/>
    <col min="8267" max="8448" width="9" style="6"/>
    <col min="8449" max="8479" width="2.81640625" style="6" customWidth="1"/>
    <col min="8480" max="8480" width="3.08984375" style="6" customWidth="1"/>
    <col min="8481" max="8482" width="2.81640625" style="6" customWidth="1"/>
    <col min="8483" max="8483" width="3.08984375" style="6" customWidth="1"/>
    <col min="8484" max="8522" width="2.453125" style="6" customWidth="1"/>
    <col min="8523" max="8704" width="9" style="6"/>
    <col min="8705" max="8735" width="2.81640625" style="6" customWidth="1"/>
    <col min="8736" max="8736" width="3.08984375" style="6" customWidth="1"/>
    <col min="8737" max="8738" width="2.81640625" style="6" customWidth="1"/>
    <col min="8739" max="8739" width="3.08984375" style="6" customWidth="1"/>
    <col min="8740" max="8778" width="2.453125" style="6" customWidth="1"/>
    <col min="8779" max="8960" width="9" style="6"/>
    <col min="8961" max="8991" width="2.81640625" style="6" customWidth="1"/>
    <col min="8992" max="8992" width="3.08984375" style="6" customWidth="1"/>
    <col min="8993" max="8994" width="2.81640625" style="6" customWidth="1"/>
    <col min="8995" max="8995" width="3.08984375" style="6" customWidth="1"/>
    <col min="8996" max="9034" width="2.453125" style="6" customWidth="1"/>
    <col min="9035" max="9216" width="9" style="6"/>
    <col min="9217" max="9247" width="2.81640625" style="6" customWidth="1"/>
    <col min="9248" max="9248" width="3.08984375" style="6" customWidth="1"/>
    <col min="9249" max="9250" width="2.81640625" style="6" customWidth="1"/>
    <col min="9251" max="9251" width="3.08984375" style="6" customWidth="1"/>
    <col min="9252" max="9290" width="2.453125" style="6" customWidth="1"/>
    <col min="9291" max="9472" width="9" style="6"/>
    <col min="9473" max="9503" width="2.81640625" style="6" customWidth="1"/>
    <col min="9504" max="9504" width="3.08984375" style="6" customWidth="1"/>
    <col min="9505" max="9506" width="2.81640625" style="6" customWidth="1"/>
    <col min="9507" max="9507" width="3.08984375" style="6" customWidth="1"/>
    <col min="9508" max="9546" width="2.453125" style="6" customWidth="1"/>
    <col min="9547" max="9728" width="9" style="6"/>
    <col min="9729" max="9759" width="2.81640625" style="6" customWidth="1"/>
    <col min="9760" max="9760" width="3.08984375" style="6" customWidth="1"/>
    <col min="9761" max="9762" width="2.81640625" style="6" customWidth="1"/>
    <col min="9763" max="9763" width="3.08984375" style="6" customWidth="1"/>
    <col min="9764" max="9802" width="2.453125" style="6" customWidth="1"/>
    <col min="9803" max="9984" width="9" style="6"/>
    <col min="9985" max="10015" width="2.81640625" style="6" customWidth="1"/>
    <col min="10016" max="10016" width="3.08984375" style="6" customWidth="1"/>
    <col min="10017" max="10018" width="2.81640625" style="6" customWidth="1"/>
    <col min="10019" max="10019" width="3.08984375" style="6" customWidth="1"/>
    <col min="10020" max="10058" width="2.453125" style="6" customWidth="1"/>
    <col min="10059" max="10240" width="9" style="6"/>
    <col min="10241" max="10271" width="2.81640625" style="6" customWidth="1"/>
    <col min="10272" max="10272" width="3.08984375" style="6" customWidth="1"/>
    <col min="10273" max="10274" width="2.81640625" style="6" customWidth="1"/>
    <col min="10275" max="10275" width="3.08984375" style="6" customWidth="1"/>
    <col min="10276" max="10314" width="2.453125" style="6" customWidth="1"/>
    <col min="10315" max="10496" width="9" style="6"/>
    <col min="10497" max="10527" width="2.81640625" style="6" customWidth="1"/>
    <col min="10528" max="10528" width="3.08984375" style="6" customWidth="1"/>
    <col min="10529" max="10530" width="2.81640625" style="6" customWidth="1"/>
    <col min="10531" max="10531" width="3.08984375" style="6" customWidth="1"/>
    <col min="10532" max="10570" width="2.453125" style="6" customWidth="1"/>
    <col min="10571" max="10752" width="9" style="6"/>
    <col min="10753" max="10783" width="2.81640625" style="6" customWidth="1"/>
    <col min="10784" max="10784" width="3.08984375" style="6" customWidth="1"/>
    <col min="10785" max="10786" width="2.81640625" style="6" customWidth="1"/>
    <col min="10787" max="10787" width="3.08984375" style="6" customWidth="1"/>
    <col min="10788" max="10826" width="2.453125" style="6" customWidth="1"/>
    <col min="10827" max="11008" width="9" style="6"/>
    <col min="11009" max="11039" width="2.81640625" style="6" customWidth="1"/>
    <col min="11040" max="11040" width="3.08984375" style="6" customWidth="1"/>
    <col min="11041" max="11042" width="2.81640625" style="6" customWidth="1"/>
    <col min="11043" max="11043" width="3.08984375" style="6" customWidth="1"/>
    <col min="11044" max="11082" width="2.453125" style="6" customWidth="1"/>
    <col min="11083" max="11264" width="9" style="6"/>
    <col min="11265" max="11295" width="2.81640625" style="6" customWidth="1"/>
    <col min="11296" max="11296" width="3.08984375" style="6" customWidth="1"/>
    <col min="11297" max="11298" width="2.81640625" style="6" customWidth="1"/>
    <col min="11299" max="11299" width="3.08984375" style="6" customWidth="1"/>
    <col min="11300" max="11338" width="2.453125" style="6" customWidth="1"/>
    <col min="11339" max="11520" width="9" style="6"/>
    <col min="11521" max="11551" width="2.81640625" style="6" customWidth="1"/>
    <col min="11552" max="11552" width="3.08984375" style="6" customWidth="1"/>
    <col min="11553" max="11554" width="2.81640625" style="6" customWidth="1"/>
    <col min="11555" max="11555" width="3.08984375" style="6" customWidth="1"/>
    <col min="11556" max="11594" width="2.453125" style="6" customWidth="1"/>
    <col min="11595" max="11776" width="9" style="6"/>
    <col min="11777" max="11807" width="2.81640625" style="6" customWidth="1"/>
    <col min="11808" max="11808" width="3.08984375" style="6" customWidth="1"/>
    <col min="11809" max="11810" width="2.81640625" style="6" customWidth="1"/>
    <col min="11811" max="11811" width="3.08984375" style="6" customWidth="1"/>
    <col min="11812" max="11850" width="2.453125" style="6" customWidth="1"/>
    <col min="11851" max="12032" width="9" style="6"/>
    <col min="12033" max="12063" width="2.81640625" style="6" customWidth="1"/>
    <col min="12064" max="12064" width="3.08984375" style="6" customWidth="1"/>
    <col min="12065" max="12066" width="2.81640625" style="6" customWidth="1"/>
    <col min="12067" max="12067" width="3.08984375" style="6" customWidth="1"/>
    <col min="12068" max="12106" width="2.453125" style="6" customWidth="1"/>
    <col min="12107" max="12288" width="9" style="6"/>
    <col min="12289" max="12319" width="2.81640625" style="6" customWidth="1"/>
    <col min="12320" max="12320" width="3.08984375" style="6" customWidth="1"/>
    <col min="12321" max="12322" width="2.81640625" style="6" customWidth="1"/>
    <col min="12323" max="12323" width="3.08984375" style="6" customWidth="1"/>
    <col min="12324" max="12362" width="2.453125" style="6" customWidth="1"/>
    <col min="12363" max="12544" width="9" style="6"/>
    <col min="12545" max="12575" width="2.81640625" style="6" customWidth="1"/>
    <col min="12576" max="12576" width="3.08984375" style="6" customWidth="1"/>
    <col min="12577" max="12578" width="2.81640625" style="6" customWidth="1"/>
    <col min="12579" max="12579" width="3.08984375" style="6" customWidth="1"/>
    <col min="12580" max="12618" width="2.453125" style="6" customWidth="1"/>
    <col min="12619" max="12800" width="9" style="6"/>
    <col min="12801" max="12831" width="2.81640625" style="6" customWidth="1"/>
    <col min="12832" max="12832" width="3.08984375" style="6" customWidth="1"/>
    <col min="12833" max="12834" width="2.81640625" style="6" customWidth="1"/>
    <col min="12835" max="12835" width="3.08984375" style="6" customWidth="1"/>
    <col min="12836" max="12874" width="2.453125" style="6" customWidth="1"/>
    <col min="12875" max="13056" width="9" style="6"/>
    <col min="13057" max="13087" width="2.81640625" style="6" customWidth="1"/>
    <col min="13088" max="13088" width="3.08984375" style="6" customWidth="1"/>
    <col min="13089" max="13090" width="2.81640625" style="6" customWidth="1"/>
    <col min="13091" max="13091" width="3.08984375" style="6" customWidth="1"/>
    <col min="13092" max="13130" width="2.453125" style="6" customWidth="1"/>
    <col min="13131" max="13312" width="9" style="6"/>
    <col min="13313" max="13343" width="2.81640625" style="6" customWidth="1"/>
    <col min="13344" max="13344" width="3.08984375" style="6" customWidth="1"/>
    <col min="13345" max="13346" width="2.81640625" style="6" customWidth="1"/>
    <col min="13347" max="13347" width="3.08984375" style="6" customWidth="1"/>
    <col min="13348" max="13386" width="2.453125" style="6" customWidth="1"/>
    <col min="13387" max="13568" width="9" style="6"/>
    <col min="13569" max="13599" width="2.81640625" style="6" customWidth="1"/>
    <col min="13600" max="13600" width="3.08984375" style="6" customWidth="1"/>
    <col min="13601" max="13602" width="2.81640625" style="6" customWidth="1"/>
    <col min="13603" max="13603" width="3.08984375" style="6" customWidth="1"/>
    <col min="13604" max="13642" width="2.453125" style="6" customWidth="1"/>
    <col min="13643" max="13824" width="9" style="6"/>
    <col min="13825" max="13855" width="2.81640625" style="6" customWidth="1"/>
    <col min="13856" max="13856" width="3.08984375" style="6" customWidth="1"/>
    <col min="13857" max="13858" width="2.81640625" style="6" customWidth="1"/>
    <col min="13859" max="13859" width="3.08984375" style="6" customWidth="1"/>
    <col min="13860" max="13898" width="2.453125" style="6" customWidth="1"/>
    <col min="13899" max="14080" width="9" style="6"/>
    <col min="14081" max="14111" width="2.81640625" style="6" customWidth="1"/>
    <col min="14112" max="14112" width="3.08984375" style="6" customWidth="1"/>
    <col min="14113" max="14114" width="2.81640625" style="6" customWidth="1"/>
    <col min="14115" max="14115" width="3.08984375" style="6" customWidth="1"/>
    <col min="14116" max="14154" width="2.453125" style="6" customWidth="1"/>
    <col min="14155" max="14336" width="9" style="6"/>
    <col min="14337" max="14367" width="2.81640625" style="6" customWidth="1"/>
    <col min="14368" max="14368" width="3.08984375" style="6" customWidth="1"/>
    <col min="14369" max="14370" width="2.81640625" style="6" customWidth="1"/>
    <col min="14371" max="14371" width="3.08984375" style="6" customWidth="1"/>
    <col min="14372" max="14410" width="2.453125" style="6" customWidth="1"/>
    <col min="14411" max="14592" width="9" style="6"/>
    <col min="14593" max="14623" width="2.81640625" style="6" customWidth="1"/>
    <col min="14624" max="14624" width="3.08984375" style="6" customWidth="1"/>
    <col min="14625" max="14626" width="2.81640625" style="6" customWidth="1"/>
    <col min="14627" max="14627" width="3.08984375" style="6" customWidth="1"/>
    <col min="14628" max="14666" width="2.453125" style="6" customWidth="1"/>
    <col min="14667" max="14848" width="9" style="6"/>
    <col min="14849" max="14879" width="2.81640625" style="6" customWidth="1"/>
    <col min="14880" max="14880" width="3.08984375" style="6" customWidth="1"/>
    <col min="14881" max="14882" width="2.81640625" style="6" customWidth="1"/>
    <col min="14883" max="14883" width="3.08984375" style="6" customWidth="1"/>
    <col min="14884" max="14922" width="2.453125" style="6" customWidth="1"/>
    <col min="14923" max="15104" width="9" style="6"/>
    <col min="15105" max="15135" width="2.81640625" style="6" customWidth="1"/>
    <col min="15136" max="15136" width="3.08984375" style="6" customWidth="1"/>
    <col min="15137" max="15138" width="2.81640625" style="6" customWidth="1"/>
    <col min="15139" max="15139" width="3.08984375" style="6" customWidth="1"/>
    <col min="15140" max="15178" width="2.453125" style="6" customWidth="1"/>
    <col min="15179" max="15360" width="9" style="6"/>
    <col min="15361" max="15391" width="2.81640625" style="6" customWidth="1"/>
    <col min="15392" max="15392" width="3.08984375" style="6" customWidth="1"/>
    <col min="15393" max="15394" width="2.81640625" style="6" customWidth="1"/>
    <col min="15395" max="15395" width="3.08984375" style="6" customWidth="1"/>
    <col min="15396" max="15434" width="2.453125" style="6" customWidth="1"/>
    <col min="15435" max="15616" width="9" style="6"/>
    <col min="15617" max="15647" width="2.81640625" style="6" customWidth="1"/>
    <col min="15648" max="15648" width="3.08984375" style="6" customWidth="1"/>
    <col min="15649" max="15650" width="2.81640625" style="6" customWidth="1"/>
    <col min="15651" max="15651" width="3.08984375" style="6" customWidth="1"/>
    <col min="15652" max="15690" width="2.453125" style="6" customWidth="1"/>
    <col min="15691" max="15872" width="9" style="6"/>
    <col min="15873" max="15903" width="2.81640625" style="6" customWidth="1"/>
    <col min="15904" max="15904" width="3.08984375" style="6" customWidth="1"/>
    <col min="15905" max="15906" width="2.81640625" style="6" customWidth="1"/>
    <col min="15907" max="15907" width="3.08984375" style="6" customWidth="1"/>
    <col min="15908" max="15946" width="2.453125" style="6" customWidth="1"/>
    <col min="15947" max="16128" width="9" style="6"/>
    <col min="16129" max="16159" width="2.81640625" style="6" customWidth="1"/>
    <col min="16160" max="16160" width="3.08984375" style="6" customWidth="1"/>
    <col min="16161" max="16162" width="2.81640625" style="6" customWidth="1"/>
    <col min="16163" max="16163" width="3.08984375" style="6" customWidth="1"/>
    <col min="16164" max="16202" width="2.453125" style="6" customWidth="1"/>
    <col min="16203" max="16384" width="9" style="6"/>
  </cols>
  <sheetData>
    <row r="1" spans="1:37" s="13" customFormat="1" ht="18" customHeight="1">
      <c r="A1" s="1" t="s">
        <v>13</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7" s="13" customFormat="1" ht="18" customHeight="1">
      <c r="A2" s="55"/>
      <c r="B2" s="55"/>
      <c r="C2" s="55"/>
      <c r="D2" s="55"/>
      <c r="E2" s="55"/>
      <c r="F2" s="55"/>
      <c r="G2" s="55"/>
      <c r="H2" s="55"/>
      <c r="I2" s="55"/>
      <c r="J2" s="55"/>
      <c r="K2" s="55"/>
      <c r="L2" s="55"/>
      <c r="M2" s="55"/>
      <c r="N2" s="55"/>
      <c r="O2" s="55"/>
      <c r="P2" s="55"/>
      <c r="Q2" s="55"/>
      <c r="R2" s="55"/>
      <c r="S2" s="55"/>
      <c r="T2" s="55"/>
      <c r="U2" s="55"/>
      <c r="V2" s="55"/>
      <c r="W2" s="55"/>
      <c r="X2" s="270"/>
      <c r="Y2" s="270"/>
      <c r="Z2" s="270"/>
      <c r="AA2" s="270"/>
      <c r="AB2" s="270"/>
      <c r="AC2" s="270"/>
      <c r="AD2" s="270"/>
      <c r="AE2" s="270"/>
      <c r="AF2" s="270"/>
      <c r="AG2" s="55" t="s">
        <v>52</v>
      </c>
      <c r="AH2" s="30"/>
      <c r="AI2" s="30"/>
    </row>
    <row r="3" spans="1:37" s="13" customFormat="1" ht="18" customHeight="1">
      <c r="A3" s="55"/>
      <c r="B3" s="55"/>
      <c r="C3" s="55"/>
      <c r="D3" s="55"/>
      <c r="E3" s="55"/>
      <c r="F3" s="55"/>
      <c r="G3" s="55"/>
      <c r="H3" s="55"/>
      <c r="I3" s="55"/>
      <c r="J3" s="55"/>
      <c r="K3" s="55"/>
      <c r="L3" s="55"/>
      <c r="M3" s="55"/>
      <c r="N3" s="55"/>
      <c r="O3" s="55"/>
      <c r="P3" s="55"/>
      <c r="Q3" s="55"/>
      <c r="R3" s="55"/>
      <c r="S3" s="55"/>
      <c r="T3" s="55"/>
      <c r="U3" s="55"/>
      <c r="V3" s="55"/>
      <c r="W3" s="31"/>
      <c r="X3" s="289">
        <v>45016</v>
      </c>
      <c r="Y3" s="289"/>
      <c r="Z3" s="289"/>
      <c r="AA3" s="289"/>
      <c r="AB3" s="289"/>
      <c r="AC3" s="289"/>
      <c r="AD3" s="289"/>
      <c r="AE3" s="289"/>
      <c r="AF3" s="289"/>
      <c r="AG3" s="55" t="s">
        <v>157</v>
      </c>
      <c r="AH3" s="30"/>
      <c r="AI3" s="30"/>
    </row>
    <row r="4" spans="1:37" s="13" customFormat="1" ht="18" customHeight="1">
      <c r="A4" s="55"/>
      <c r="B4" s="55"/>
      <c r="C4" s="55"/>
      <c r="D4" s="55"/>
      <c r="E4" s="55"/>
      <c r="F4" s="55"/>
      <c r="G4" s="55"/>
      <c r="H4" s="55"/>
      <c r="I4" s="55"/>
      <c r="J4" s="55"/>
      <c r="K4" s="55"/>
      <c r="L4" s="55"/>
      <c r="M4" s="55"/>
      <c r="N4" s="55"/>
      <c r="O4" s="55"/>
      <c r="P4" s="55"/>
      <c r="Q4" s="55"/>
      <c r="R4" s="55"/>
      <c r="S4" s="55"/>
      <c r="T4" s="55"/>
      <c r="U4" s="55"/>
      <c r="V4" s="55"/>
      <c r="W4" s="31"/>
      <c r="X4" s="31"/>
      <c r="Y4" s="31"/>
      <c r="Z4" s="31"/>
      <c r="AA4" s="31"/>
      <c r="AB4" s="31"/>
      <c r="AC4" s="31"/>
      <c r="AD4" s="31"/>
      <c r="AE4" s="31"/>
      <c r="AF4" s="31"/>
      <c r="AG4" s="55"/>
      <c r="AH4" s="55"/>
      <c r="AI4" s="55"/>
    </row>
    <row r="5" spans="1:37" s="13" customFormat="1" ht="18" customHeight="1">
      <c r="A5" s="55" t="s">
        <v>32</v>
      </c>
      <c r="B5" s="55"/>
      <c r="C5" s="55"/>
      <c r="D5" s="55"/>
      <c r="E5" s="55"/>
      <c r="F5" s="55"/>
      <c r="G5" s="55"/>
      <c r="H5" s="55"/>
      <c r="I5" s="55"/>
      <c r="J5" s="55"/>
      <c r="K5" s="55"/>
      <c r="L5" s="55"/>
      <c r="M5" s="55"/>
      <c r="N5" s="55"/>
      <c r="O5" s="55"/>
      <c r="P5" s="55"/>
      <c r="Q5" s="55"/>
      <c r="R5" s="55"/>
      <c r="S5" s="55"/>
      <c r="T5" s="55"/>
      <c r="U5" s="55"/>
      <c r="V5" s="55"/>
      <c r="W5" s="31"/>
      <c r="X5" s="31"/>
      <c r="Y5" s="31"/>
      <c r="Z5" s="31"/>
      <c r="AA5" s="31"/>
      <c r="AB5" s="31"/>
      <c r="AC5" s="31"/>
      <c r="AD5" s="31"/>
      <c r="AE5" s="31"/>
      <c r="AF5" s="31"/>
      <c r="AG5" s="55"/>
      <c r="AH5" s="55"/>
      <c r="AI5" s="55"/>
    </row>
    <row r="6" spans="1:37" s="13" customFormat="1" ht="18" customHeight="1">
      <c r="A6" s="55"/>
      <c r="B6" s="55"/>
      <c r="C6" s="55"/>
      <c r="D6" s="55"/>
      <c r="E6" s="55"/>
      <c r="F6" s="55"/>
      <c r="G6" s="55"/>
      <c r="H6" s="55"/>
      <c r="I6" s="55"/>
      <c r="J6" s="55"/>
      <c r="K6" s="55"/>
      <c r="L6" s="55"/>
      <c r="M6" s="55"/>
      <c r="N6" s="55"/>
      <c r="O6" s="55"/>
      <c r="P6" s="55"/>
      <c r="Q6" s="55"/>
      <c r="R6" s="55"/>
      <c r="S6" s="55"/>
      <c r="T6" s="55"/>
      <c r="U6" s="55"/>
      <c r="V6" s="55"/>
      <c r="W6" s="31"/>
      <c r="X6" s="31"/>
      <c r="Y6" s="31"/>
      <c r="Z6" s="31"/>
      <c r="AA6" s="31"/>
      <c r="AB6" s="31"/>
      <c r="AC6" s="31"/>
      <c r="AD6" s="31"/>
      <c r="AE6" s="31"/>
      <c r="AF6" s="31"/>
      <c r="AG6" s="55"/>
      <c r="AH6" s="55"/>
      <c r="AI6" s="55"/>
    </row>
    <row r="7" spans="1:37" s="13" customFormat="1" ht="18" customHeight="1">
      <c r="A7" s="141"/>
      <c r="B7" s="141"/>
      <c r="C7" s="141"/>
      <c r="D7" s="141"/>
      <c r="E7" s="141"/>
      <c r="F7" s="141"/>
      <c r="G7" s="141"/>
      <c r="H7" s="141"/>
      <c r="I7" s="141"/>
      <c r="J7" s="141"/>
      <c r="K7" s="141"/>
      <c r="L7" s="141"/>
      <c r="M7" s="141"/>
      <c r="N7" s="141"/>
      <c r="O7" s="141"/>
      <c r="P7" s="141"/>
      <c r="Q7" s="141"/>
      <c r="R7" s="141"/>
      <c r="S7" s="141"/>
      <c r="T7" s="141"/>
      <c r="V7" s="141" t="s">
        <v>34</v>
      </c>
      <c r="W7" s="141"/>
      <c r="X7" s="477">
        <f>'1)交付申請書'!X7</f>
        <v>0</v>
      </c>
      <c r="Y7" s="477"/>
      <c r="Z7" s="477"/>
      <c r="AA7" s="477"/>
      <c r="AB7" s="477"/>
      <c r="AC7" s="477"/>
      <c r="AD7" s="477"/>
      <c r="AE7" s="31" t="s">
        <v>29</v>
      </c>
      <c r="AF7" s="31"/>
      <c r="AG7" s="141" t="s">
        <v>42</v>
      </c>
      <c r="AH7" s="141"/>
      <c r="AI7" s="141"/>
    </row>
    <row r="8" spans="1:37" s="13" customFormat="1" ht="18" customHeight="1">
      <c r="A8" s="141"/>
      <c r="B8" s="141"/>
      <c r="C8" s="141"/>
      <c r="D8" s="141"/>
      <c r="E8" s="141"/>
      <c r="F8" s="141"/>
      <c r="G8" s="141"/>
      <c r="H8" s="141"/>
      <c r="I8" s="141"/>
      <c r="J8" s="141"/>
      <c r="K8" s="141"/>
      <c r="L8" s="141"/>
      <c r="M8" s="141"/>
      <c r="N8" s="141"/>
      <c r="O8" s="270" t="s">
        <v>0</v>
      </c>
      <c r="P8" s="270"/>
      <c r="Q8" s="270"/>
      <c r="R8" s="270"/>
      <c r="S8" s="270"/>
      <c r="T8" s="270"/>
      <c r="V8" s="275">
        <f>'1)交付申請書'!V8</f>
        <v>0</v>
      </c>
      <c r="W8" s="275"/>
      <c r="X8" s="275"/>
      <c r="Y8" s="275"/>
      <c r="Z8" s="275"/>
      <c r="AA8" s="275"/>
      <c r="AB8" s="275"/>
      <c r="AC8" s="275"/>
      <c r="AD8" s="275"/>
      <c r="AE8" s="275"/>
      <c r="AF8" s="275"/>
      <c r="AG8" s="141" t="s">
        <v>42</v>
      </c>
      <c r="AH8" s="141"/>
      <c r="AI8" s="141"/>
    </row>
    <row r="9" spans="1:37" s="13" customFormat="1" ht="18" customHeight="1">
      <c r="A9" s="141"/>
      <c r="B9" s="141"/>
      <c r="C9" s="141"/>
      <c r="D9" s="141"/>
      <c r="E9" s="141"/>
      <c r="F9" s="141"/>
      <c r="G9" s="141"/>
      <c r="H9" s="141"/>
      <c r="I9" s="141"/>
      <c r="J9" s="141"/>
      <c r="K9" s="141"/>
      <c r="L9" s="141"/>
      <c r="M9" s="141"/>
      <c r="N9" s="141"/>
      <c r="O9" s="270" t="s">
        <v>1</v>
      </c>
      <c r="P9" s="270"/>
      <c r="Q9" s="270"/>
      <c r="R9" s="270"/>
      <c r="S9" s="270"/>
      <c r="T9" s="270"/>
      <c r="V9" s="275">
        <f>'1)交付申請書'!V9</f>
        <v>0</v>
      </c>
      <c r="W9" s="275"/>
      <c r="X9" s="275"/>
      <c r="Y9" s="275"/>
      <c r="Z9" s="275"/>
      <c r="AA9" s="275"/>
      <c r="AB9" s="275"/>
      <c r="AC9" s="275"/>
      <c r="AD9" s="275"/>
      <c r="AE9" s="275"/>
      <c r="AF9" s="275"/>
      <c r="AG9" s="141" t="s">
        <v>42</v>
      </c>
      <c r="AH9" s="141"/>
      <c r="AI9" s="141"/>
    </row>
    <row r="10" spans="1:37" s="13" customFormat="1" ht="18" customHeight="1">
      <c r="A10" s="141"/>
      <c r="B10" s="141"/>
      <c r="C10" s="141"/>
      <c r="D10" s="141"/>
      <c r="E10" s="141"/>
      <c r="F10" s="141"/>
      <c r="G10" s="141"/>
      <c r="H10" s="141"/>
      <c r="I10" s="141"/>
      <c r="J10" s="141"/>
      <c r="K10" s="141"/>
      <c r="L10" s="141"/>
      <c r="M10" s="141"/>
      <c r="N10" s="141"/>
      <c r="O10" s="270" t="s">
        <v>2</v>
      </c>
      <c r="P10" s="270"/>
      <c r="Q10" s="270"/>
      <c r="R10" s="270"/>
      <c r="S10" s="270"/>
      <c r="T10" s="270"/>
      <c r="V10" s="275">
        <f>'1)交付申請書'!V10</f>
        <v>0</v>
      </c>
      <c r="W10" s="275"/>
      <c r="X10" s="275"/>
      <c r="Y10" s="275"/>
      <c r="Z10" s="275"/>
      <c r="AA10" s="275"/>
      <c r="AB10" s="275"/>
      <c r="AC10" s="275"/>
      <c r="AD10" s="275"/>
      <c r="AE10" s="275"/>
      <c r="AF10" s="275"/>
      <c r="AG10" s="141" t="s">
        <v>42</v>
      </c>
      <c r="AH10" s="141"/>
      <c r="AI10" s="141"/>
      <c r="AK10" s="12"/>
    </row>
    <row r="11" spans="1:37" s="13" customFormat="1" ht="18" customHeight="1">
      <c r="A11" s="141"/>
      <c r="B11" s="141"/>
      <c r="C11" s="141"/>
      <c r="D11" s="141"/>
      <c r="E11" s="141"/>
      <c r="F11" s="141"/>
      <c r="G11" s="141"/>
      <c r="H11" s="141"/>
      <c r="I11" s="141"/>
      <c r="J11" s="141"/>
      <c r="K11" s="141"/>
      <c r="L11" s="141"/>
      <c r="M11" s="141"/>
      <c r="N11" s="141"/>
      <c r="O11" s="140"/>
      <c r="P11" s="140"/>
      <c r="Q11" s="140"/>
      <c r="R11" s="140"/>
      <c r="S11" s="140"/>
      <c r="T11" s="140"/>
      <c r="U11" s="141"/>
      <c r="V11" s="141"/>
      <c r="W11" s="141"/>
      <c r="X11" s="141"/>
      <c r="Y11" s="141"/>
      <c r="Z11" s="141"/>
      <c r="AA11" s="141"/>
      <c r="AB11" s="141"/>
      <c r="AC11" s="14"/>
      <c r="AD11" s="141"/>
      <c r="AE11" s="141"/>
      <c r="AF11" s="141"/>
      <c r="AG11" s="141"/>
      <c r="AH11" s="141"/>
      <c r="AI11" s="141"/>
    </row>
    <row r="12" spans="1:37" s="13" customFormat="1" ht="18"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K12" s="141"/>
    </row>
    <row r="13" spans="1:37" s="141" customFormat="1" ht="18" customHeight="1">
      <c r="B13" s="27"/>
      <c r="C13" s="27"/>
      <c r="E13" s="26" t="s">
        <v>33</v>
      </c>
      <c r="F13" s="101">
        <f>'1)交付申請書'!F12</f>
        <v>5</v>
      </c>
      <c r="G13" s="30" t="s">
        <v>50</v>
      </c>
      <c r="H13" s="30"/>
      <c r="I13" s="274" t="str">
        <f>様式一覧!B2</f>
        <v>石川県薬局省エネ投資支援事業費補助金</v>
      </c>
      <c r="J13" s="274"/>
      <c r="K13" s="274"/>
      <c r="L13" s="274"/>
      <c r="M13" s="274"/>
      <c r="N13" s="274"/>
      <c r="O13" s="274"/>
      <c r="P13" s="274"/>
      <c r="Q13" s="274"/>
      <c r="R13" s="274"/>
      <c r="S13" s="274"/>
      <c r="T13" s="274"/>
      <c r="U13" s="274"/>
      <c r="V13" s="274"/>
      <c r="W13" s="274"/>
      <c r="X13" s="274"/>
      <c r="Y13" s="274"/>
      <c r="Z13" s="274"/>
      <c r="AA13" s="274"/>
      <c r="AB13" s="274"/>
      <c r="AC13" s="274"/>
      <c r="AD13" s="27"/>
      <c r="AE13" s="27"/>
      <c r="AF13" s="27"/>
      <c r="AG13" s="141" t="s">
        <v>42</v>
      </c>
      <c r="AH13" s="57"/>
    </row>
    <row r="14" spans="1:37" s="13" customFormat="1" ht="18" customHeight="1">
      <c r="A14" s="27"/>
      <c r="B14" s="27"/>
      <c r="C14" s="27"/>
      <c r="D14" s="58"/>
      <c r="E14" s="58"/>
      <c r="F14" s="58"/>
      <c r="G14" s="58"/>
      <c r="H14" s="58"/>
      <c r="I14" s="58"/>
      <c r="J14" s="58"/>
      <c r="K14" s="58"/>
      <c r="L14" s="58"/>
      <c r="M14" s="58"/>
      <c r="O14" s="58"/>
      <c r="P14" s="57" t="s">
        <v>146</v>
      </c>
      <c r="Q14" s="58"/>
      <c r="R14" s="58"/>
      <c r="S14" s="58"/>
      <c r="T14" s="58"/>
      <c r="U14" s="58"/>
      <c r="V14" s="58"/>
      <c r="W14" s="58"/>
      <c r="X14" s="58"/>
      <c r="Y14" s="58"/>
      <c r="Z14" s="58"/>
      <c r="AA14" s="58"/>
      <c r="AB14" s="58"/>
      <c r="AC14" s="27"/>
      <c r="AD14" s="27"/>
      <c r="AE14" s="27"/>
      <c r="AF14" s="27"/>
      <c r="AG14" s="55"/>
      <c r="AH14" s="9"/>
    </row>
    <row r="15" spans="1:37" s="13" customFormat="1" ht="18" customHeight="1">
      <c r="A15" s="27"/>
      <c r="B15" s="27"/>
      <c r="C15" s="27"/>
      <c r="D15" s="58"/>
      <c r="E15" s="58"/>
      <c r="F15" s="58"/>
      <c r="G15" s="58"/>
      <c r="H15" s="58"/>
      <c r="I15" s="58"/>
      <c r="J15" s="58"/>
      <c r="K15" s="58"/>
      <c r="L15" s="58"/>
      <c r="M15" s="58"/>
      <c r="O15" s="58"/>
      <c r="P15" s="57"/>
      <c r="Q15" s="58"/>
      <c r="R15" s="58"/>
      <c r="S15" s="58"/>
      <c r="T15" s="58"/>
      <c r="U15" s="58"/>
      <c r="V15" s="58"/>
      <c r="W15" s="58"/>
      <c r="X15" s="58"/>
      <c r="Y15" s="58"/>
      <c r="Z15" s="58"/>
      <c r="AA15" s="58"/>
      <c r="AB15" s="58"/>
      <c r="AC15" s="27"/>
      <c r="AD15" s="27"/>
      <c r="AE15" s="27"/>
      <c r="AF15" s="27"/>
      <c r="AG15" s="55"/>
      <c r="AH15" s="9"/>
    </row>
    <row r="16" spans="1:37" s="13" customFormat="1" ht="18" customHeight="1">
      <c r="A16" s="27"/>
      <c r="B16" s="27"/>
      <c r="C16" s="27"/>
      <c r="D16" s="58"/>
      <c r="E16" s="58"/>
      <c r="F16" s="58"/>
      <c r="G16" s="58"/>
      <c r="H16" s="58"/>
      <c r="I16" s="58"/>
      <c r="J16" s="58"/>
      <c r="K16" s="58"/>
      <c r="L16" s="58"/>
      <c r="M16" s="58"/>
      <c r="O16" s="58"/>
      <c r="P16" s="57"/>
      <c r="Q16" s="58"/>
      <c r="R16" s="58"/>
      <c r="S16" s="58"/>
      <c r="T16" s="58"/>
      <c r="U16" s="58"/>
      <c r="V16" s="58"/>
      <c r="W16" s="58"/>
      <c r="X16" s="58"/>
      <c r="Y16" s="58"/>
      <c r="Z16" s="58"/>
      <c r="AA16" s="58"/>
      <c r="AB16" s="58"/>
      <c r="AC16" s="27"/>
      <c r="AD16" s="27"/>
      <c r="AE16" s="27"/>
      <c r="AF16" s="27"/>
      <c r="AG16" s="55"/>
      <c r="AH16" s="9"/>
    </row>
    <row r="17" spans="1:37" s="13" customFormat="1" ht="18" customHeight="1">
      <c r="B17" s="13" t="s">
        <v>33</v>
      </c>
      <c r="D17" s="99"/>
      <c r="E17" s="32" t="s">
        <v>40</v>
      </c>
      <c r="F17" s="99"/>
      <c r="G17" s="32" t="s">
        <v>41</v>
      </c>
      <c r="H17" s="99"/>
      <c r="I17" s="32" t="s">
        <v>129</v>
      </c>
      <c r="J17" s="32"/>
      <c r="K17" s="32"/>
      <c r="L17" s="493" t="s">
        <v>466</v>
      </c>
      <c r="M17" s="493"/>
      <c r="N17" s="13" t="s">
        <v>130</v>
      </c>
      <c r="O17" s="490"/>
      <c r="P17" s="490"/>
      <c r="Q17" s="490"/>
      <c r="R17" s="13" t="s">
        <v>131</v>
      </c>
      <c r="AF17" s="55"/>
      <c r="AG17" s="12" t="s">
        <v>38</v>
      </c>
      <c r="AH17" s="55"/>
      <c r="AI17" s="55"/>
      <c r="AK17" s="55"/>
    </row>
    <row r="18" spans="1:37" s="13" customFormat="1" ht="18" customHeight="1">
      <c r="A18" s="30" t="s">
        <v>147</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37" s="13" customFormat="1" ht="18"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K19" s="57"/>
    </row>
    <row r="20" spans="1:37" s="13" customFormat="1" ht="18" customHeight="1">
      <c r="A20" s="55"/>
      <c r="B20" s="30"/>
      <c r="C20" s="30"/>
      <c r="D20" s="30"/>
      <c r="E20" s="30"/>
      <c r="F20" s="30"/>
      <c r="G20" s="30"/>
      <c r="H20" s="30"/>
      <c r="I20" s="30"/>
      <c r="J20" s="30"/>
      <c r="K20" s="30"/>
      <c r="L20" s="30"/>
      <c r="M20" s="30"/>
      <c r="N20" s="30"/>
      <c r="O20" s="30"/>
      <c r="P20" s="30" t="s">
        <v>3</v>
      </c>
      <c r="Q20" s="30"/>
      <c r="R20" s="30"/>
      <c r="S20" s="30"/>
      <c r="T20" s="30"/>
      <c r="U20" s="30"/>
      <c r="V20" s="30"/>
      <c r="W20" s="30"/>
      <c r="X20" s="30"/>
      <c r="Y20" s="30"/>
      <c r="Z20" s="30"/>
      <c r="AA20" s="30"/>
      <c r="AB20" s="30"/>
      <c r="AC20" s="30"/>
      <c r="AD20" s="30"/>
      <c r="AE20" s="30"/>
      <c r="AF20" s="30"/>
      <c r="AG20" s="30"/>
      <c r="AH20" s="55"/>
      <c r="AI20" s="55"/>
    </row>
    <row r="21" spans="1:37" s="13" customFormat="1" ht="18" customHeigh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K21" s="57"/>
    </row>
    <row r="22" spans="1:37" s="13" customFormat="1" ht="18" customHeight="1">
      <c r="A22" s="25"/>
      <c r="B22" s="246" t="s">
        <v>456</v>
      </c>
      <c r="C22" s="25"/>
      <c r="D22" s="25"/>
      <c r="E22" s="25"/>
      <c r="F22" s="25"/>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
      <c r="AG22" s="25"/>
      <c r="AH22" s="25"/>
      <c r="AI22" s="25"/>
      <c r="AK22" s="57"/>
    </row>
    <row r="23" spans="1:37" s="13" customFormat="1" ht="18" customHeight="1">
      <c r="A23" s="25"/>
      <c r="B23" s="25"/>
      <c r="C23" s="25"/>
      <c r="D23" s="25"/>
      <c r="E23" s="25"/>
      <c r="F23" s="25"/>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
      <c r="AG23" s="25"/>
      <c r="AH23" s="25"/>
      <c r="AI23" s="25"/>
      <c r="AK23" s="57"/>
    </row>
    <row r="24" spans="1:37" s="13" customFormat="1" ht="18" customHeight="1">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K24" s="57"/>
    </row>
    <row r="25" spans="1:37" s="55" customFormat="1" ht="18" customHeight="1">
      <c r="B25" s="55" t="s">
        <v>471</v>
      </c>
      <c r="N25" s="26" t="s">
        <v>60</v>
      </c>
      <c r="O25" s="494"/>
      <c r="P25" s="494"/>
      <c r="Q25" s="494"/>
      <c r="R25" s="494"/>
      <c r="S25" s="494"/>
      <c r="T25" s="494"/>
      <c r="U25" s="494"/>
      <c r="V25" s="30" t="s">
        <v>4</v>
      </c>
      <c r="AG25" s="12" t="s">
        <v>38</v>
      </c>
    </row>
    <row r="26" spans="1:37" s="55" customFormat="1" ht="18" customHeight="1"/>
    <row r="27" spans="1:37" s="55" customFormat="1" ht="18" customHeight="1">
      <c r="B27" s="55" t="s">
        <v>472</v>
      </c>
      <c r="N27" s="26" t="s">
        <v>60</v>
      </c>
      <c r="O27" s="495">
        <f>O25</f>
        <v>0</v>
      </c>
      <c r="P27" s="495"/>
      <c r="Q27" s="495"/>
      <c r="R27" s="495"/>
      <c r="S27" s="495"/>
      <c r="T27" s="495"/>
      <c r="U27" s="495"/>
      <c r="V27" s="30" t="s">
        <v>4</v>
      </c>
      <c r="AG27" s="55" t="s">
        <v>159</v>
      </c>
    </row>
    <row r="28" spans="1:37" s="55" customFormat="1" ht="18" customHeight="1"/>
    <row r="29" spans="1:37" s="55" customFormat="1" ht="18" customHeight="1">
      <c r="B29" s="55" t="s">
        <v>473</v>
      </c>
      <c r="N29" s="482" t="e">
        <f>着手予定日</f>
        <v>#NAME?</v>
      </c>
      <c r="O29" s="482"/>
      <c r="P29" s="482"/>
      <c r="Q29" s="482"/>
      <c r="R29" s="482"/>
      <c r="S29" s="482"/>
      <c r="T29" s="482"/>
      <c r="U29" s="482"/>
      <c r="V29" s="482"/>
      <c r="W29" s="55" t="s">
        <v>160</v>
      </c>
      <c r="AG29" s="55" t="s">
        <v>42</v>
      </c>
    </row>
    <row r="30" spans="1:37" s="55" customFormat="1" ht="18" customHeight="1">
      <c r="N30" s="482" t="e">
        <f>完了予定日</f>
        <v>#NAME?</v>
      </c>
      <c r="O30" s="482"/>
      <c r="P30" s="482"/>
      <c r="Q30" s="482"/>
      <c r="R30" s="482"/>
      <c r="S30" s="482"/>
      <c r="T30" s="482"/>
      <c r="U30" s="482"/>
      <c r="V30" s="482"/>
      <c r="W30" s="55" t="s">
        <v>161</v>
      </c>
      <c r="AG30" s="55" t="s">
        <v>42</v>
      </c>
    </row>
    <row r="31" spans="1:37" s="55" customFormat="1" ht="18" customHeight="1"/>
    <row r="32" spans="1:37" s="55" customFormat="1" ht="18" customHeight="1">
      <c r="B32" s="55" t="s">
        <v>474</v>
      </c>
      <c r="N32" s="476" t="s">
        <v>137</v>
      </c>
      <c r="O32" s="476"/>
      <c r="P32" s="476"/>
      <c r="Q32" s="476"/>
      <c r="R32" s="476"/>
      <c r="S32" s="476"/>
      <c r="T32" s="476"/>
      <c r="U32" s="476"/>
      <c r="V32" s="476"/>
      <c r="W32" s="55" t="s">
        <v>160</v>
      </c>
      <c r="AG32" s="12" t="s">
        <v>38</v>
      </c>
    </row>
    <row r="33" spans="2:33" s="55" customFormat="1" ht="18" customHeight="1">
      <c r="N33" s="476" t="s">
        <v>137</v>
      </c>
      <c r="O33" s="476"/>
      <c r="P33" s="476"/>
      <c r="Q33" s="476"/>
      <c r="R33" s="476"/>
      <c r="S33" s="476"/>
      <c r="T33" s="476"/>
      <c r="U33" s="476"/>
      <c r="V33" s="476"/>
      <c r="W33" s="55" t="s">
        <v>161</v>
      </c>
      <c r="AG33" s="12" t="s">
        <v>38</v>
      </c>
    </row>
    <row r="34" spans="2:33" s="55" customFormat="1" ht="18" customHeight="1"/>
    <row r="35" spans="2:33" s="55" customFormat="1" ht="18" customHeight="1">
      <c r="B35" s="55" t="s">
        <v>475</v>
      </c>
    </row>
    <row r="36" spans="2:33" s="55" customFormat="1" ht="18" customHeight="1">
      <c r="D36" s="103" t="s">
        <v>165</v>
      </c>
      <c r="E36" s="55" t="s">
        <v>166</v>
      </c>
      <c r="H36" s="103" t="s">
        <v>165</v>
      </c>
      <c r="I36" s="55" t="s">
        <v>167</v>
      </c>
      <c r="L36" s="103" t="s">
        <v>165</v>
      </c>
      <c r="M36" s="55" t="s">
        <v>168</v>
      </c>
      <c r="P36" s="103" t="s">
        <v>165</v>
      </c>
      <c r="Q36" s="55" t="s">
        <v>169</v>
      </c>
      <c r="T36" s="103" t="s">
        <v>165</v>
      </c>
      <c r="U36" s="55" t="s">
        <v>170</v>
      </c>
      <c r="X36" s="103" t="s">
        <v>165</v>
      </c>
      <c r="Y36" s="55" t="s">
        <v>171</v>
      </c>
      <c r="AC36" s="103" t="s">
        <v>165</v>
      </c>
      <c r="AD36" s="55" t="s">
        <v>172</v>
      </c>
      <c r="AG36" s="12" t="s">
        <v>173</v>
      </c>
    </row>
    <row r="37" spans="2:33" s="55" customFormat="1" ht="18" customHeight="1">
      <c r="D37" s="55" t="s">
        <v>174</v>
      </c>
    </row>
    <row r="38" spans="2:33" s="55" customFormat="1" ht="18" customHeight="1">
      <c r="D38" s="491"/>
      <c r="E38" s="491"/>
      <c r="F38" s="491"/>
      <c r="G38" s="491"/>
      <c r="H38" s="491"/>
      <c r="I38" s="491"/>
      <c r="J38" s="491"/>
      <c r="K38" s="491"/>
      <c r="L38" s="491"/>
      <c r="M38" s="491"/>
      <c r="N38" s="491"/>
      <c r="O38" s="491"/>
      <c r="P38" s="491"/>
      <c r="Q38" s="491"/>
      <c r="R38" s="491"/>
      <c r="S38" s="491"/>
      <c r="T38" s="491"/>
      <c r="U38" s="491"/>
      <c r="V38" s="491"/>
      <c r="W38" s="491"/>
      <c r="X38" s="491"/>
      <c r="Y38" s="491"/>
      <c r="Z38" s="491"/>
      <c r="AA38" s="491"/>
      <c r="AB38" s="491"/>
      <c r="AC38" s="491"/>
      <c r="AD38" s="491"/>
      <c r="AE38" s="491"/>
      <c r="AG38" s="12" t="s">
        <v>38</v>
      </c>
    </row>
    <row r="39" spans="2:33" s="55" customFormat="1" ht="18" customHeight="1">
      <c r="D39" s="491"/>
      <c r="E39" s="491"/>
      <c r="F39" s="491"/>
      <c r="G39" s="491"/>
      <c r="H39" s="491"/>
      <c r="I39" s="491"/>
      <c r="J39" s="491"/>
      <c r="K39" s="491"/>
      <c r="L39" s="491"/>
      <c r="M39" s="491"/>
      <c r="N39" s="491"/>
      <c r="O39" s="491"/>
      <c r="P39" s="491"/>
      <c r="Q39" s="491"/>
      <c r="R39" s="491"/>
      <c r="S39" s="491"/>
      <c r="T39" s="491"/>
      <c r="U39" s="491"/>
      <c r="V39" s="491"/>
      <c r="W39" s="491"/>
      <c r="X39" s="491"/>
      <c r="Y39" s="491"/>
      <c r="Z39" s="491"/>
      <c r="AA39" s="491"/>
      <c r="AB39" s="491"/>
      <c r="AC39" s="491"/>
      <c r="AD39" s="491"/>
      <c r="AE39" s="491"/>
      <c r="AG39" s="55" t="s">
        <v>162</v>
      </c>
    </row>
    <row r="40" spans="2:33" s="55" customFormat="1" ht="18" customHeight="1">
      <c r="D40" s="491"/>
      <c r="E40" s="491"/>
      <c r="F40" s="491"/>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G40" s="55" t="s">
        <v>163</v>
      </c>
    </row>
    <row r="41" spans="2:33" s="55" customFormat="1" ht="18" customHeight="1">
      <c r="AG41" s="55" t="s">
        <v>164</v>
      </c>
    </row>
    <row r="42" spans="2:33" s="29" customFormat="1" ht="18" customHeight="1">
      <c r="B42" s="258" t="s">
        <v>30</v>
      </c>
      <c r="C42" s="264" t="s">
        <v>25</v>
      </c>
      <c r="D42" s="264"/>
      <c r="E42" s="264"/>
      <c r="F42" s="264"/>
      <c r="G42" s="478">
        <f>'1)交付申請書'!G38</f>
        <v>0</v>
      </c>
      <c r="H42" s="479"/>
      <c r="I42" s="479"/>
      <c r="J42" s="479"/>
      <c r="K42" s="479"/>
      <c r="L42" s="479"/>
      <c r="M42" s="479"/>
      <c r="N42" s="479"/>
      <c r="O42" s="479"/>
      <c r="P42" s="480"/>
      <c r="R42" s="258" t="s">
        <v>31</v>
      </c>
      <c r="S42" s="264" t="s">
        <v>25</v>
      </c>
      <c r="T42" s="264"/>
      <c r="U42" s="264"/>
      <c r="V42" s="264"/>
      <c r="W42" s="478">
        <f>'1)交付申請書'!W38</f>
        <v>0</v>
      </c>
      <c r="X42" s="479"/>
      <c r="Y42" s="479"/>
      <c r="Z42" s="479"/>
      <c r="AA42" s="479"/>
      <c r="AB42" s="479"/>
      <c r="AC42" s="479"/>
      <c r="AD42" s="479"/>
      <c r="AE42" s="479"/>
      <c r="AF42" s="480"/>
      <c r="AG42" s="29" t="s">
        <v>43</v>
      </c>
    </row>
    <row r="43" spans="2:33" s="29" customFormat="1" ht="18" customHeight="1">
      <c r="B43" s="259"/>
      <c r="C43" s="261" t="s">
        <v>20</v>
      </c>
      <c r="D43" s="262"/>
      <c r="E43" s="262"/>
      <c r="F43" s="263"/>
      <c r="G43" s="478">
        <f>'1)交付申請書'!G39</f>
        <v>0</v>
      </c>
      <c r="H43" s="479"/>
      <c r="I43" s="479"/>
      <c r="J43" s="479"/>
      <c r="K43" s="479"/>
      <c r="L43" s="479"/>
      <c r="M43" s="479"/>
      <c r="N43" s="479"/>
      <c r="O43" s="479"/>
      <c r="P43" s="480"/>
      <c r="R43" s="259"/>
      <c r="S43" s="261" t="s">
        <v>20</v>
      </c>
      <c r="T43" s="262"/>
      <c r="U43" s="262"/>
      <c r="V43" s="263"/>
      <c r="W43" s="478">
        <f>'1)交付申請書'!W39</f>
        <v>0</v>
      </c>
      <c r="X43" s="479"/>
      <c r="Y43" s="479"/>
      <c r="Z43" s="479"/>
      <c r="AA43" s="479"/>
      <c r="AB43" s="479"/>
      <c r="AC43" s="479"/>
      <c r="AD43" s="479"/>
      <c r="AE43" s="479"/>
      <c r="AF43" s="480"/>
      <c r="AG43" s="29" t="s">
        <v>43</v>
      </c>
    </row>
    <row r="44" spans="2:33" s="29" customFormat="1" ht="18" customHeight="1">
      <c r="B44" s="259"/>
      <c r="C44" s="264" t="s">
        <v>26</v>
      </c>
      <c r="D44" s="264"/>
      <c r="E44" s="264"/>
      <c r="F44" s="264"/>
      <c r="G44" s="478">
        <f>'1)交付申請書'!G40</f>
        <v>0</v>
      </c>
      <c r="H44" s="479"/>
      <c r="I44" s="479"/>
      <c r="J44" s="479"/>
      <c r="K44" s="479"/>
      <c r="L44" s="479"/>
      <c r="M44" s="479"/>
      <c r="N44" s="479"/>
      <c r="O44" s="479"/>
      <c r="P44" s="480"/>
      <c r="R44" s="259"/>
      <c r="S44" s="264" t="s">
        <v>26</v>
      </c>
      <c r="T44" s="264"/>
      <c r="U44" s="264"/>
      <c r="V44" s="264"/>
      <c r="W44" s="478">
        <f>'1)交付申請書'!W40</f>
        <v>0</v>
      </c>
      <c r="X44" s="479"/>
      <c r="Y44" s="479"/>
      <c r="Z44" s="479"/>
      <c r="AA44" s="479"/>
      <c r="AB44" s="479"/>
      <c r="AC44" s="479"/>
      <c r="AD44" s="479"/>
      <c r="AE44" s="479"/>
      <c r="AF44" s="480"/>
      <c r="AG44" s="29" t="s">
        <v>43</v>
      </c>
    </row>
    <row r="45" spans="2:33" s="29" customFormat="1" ht="18" customHeight="1">
      <c r="B45" s="259"/>
      <c r="C45" s="264" t="s">
        <v>21</v>
      </c>
      <c r="D45" s="264"/>
      <c r="E45" s="264"/>
      <c r="F45" s="264"/>
      <c r="G45" s="478">
        <f>'1)交付申請書'!G41</f>
        <v>0</v>
      </c>
      <c r="H45" s="479"/>
      <c r="I45" s="479"/>
      <c r="J45" s="479"/>
      <c r="K45" s="479"/>
      <c r="L45" s="479"/>
      <c r="M45" s="479"/>
      <c r="N45" s="479"/>
      <c r="O45" s="479"/>
      <c r="P45" s="480"/>
      <c r="R45" s="259"/>
      <c r="S45" s="264" t="s">
        <v>21</v>
      </c>
      <c r="T45" s="264"/>
      <c r="U45" s="264"/>
      <c r="V45" s="264"/>
      <c r="W45" s="478">
        <f>'1)交付申請書'!W41</f>
        <v>0</v>
      </c>
      <c r="X45" s="479"/>
      <c r="Y45" s="479"/>
      <c r="Z45" s="479"/>
      <c r="AA45" s="479"/>
      <c r="AB45" s="479"/>
      <c r="AC45" s="479"/>
      <c r="AD45" s="479"/>
      <c r="AE45" s="479"/>
      <c r="AF45" s="480"/>
      <c r="AG45" s="29" t="s">
        <v>43</v>
      </c>
    </row>
    <row r="46" spans="2:33" s="29" customFormat="1" ht="18" customHeight="1">
      <c r="B46" s="259"/>
      <c r="C46" s="264" t="s">
        <v>23</v>
      </c>
      <c r="D46" s="264"/>
      <c r="E46" s="264"/>
      <c r="F46" s="264"/>
      <c r="G46" s="478">
        <f>'1)交付申請書'!G42</f>
        <v>0</v>
      </c>
      <c r="H46" s="479"/>
      <c r="I46" s="479"/>
      <c r="J46" s="479"/>
      <c r="K46" s="479"/>
      <c r="L46" s="479"/>
      <c r="M46" s="479"/>
      <c r="N46" s="479"/>
      <c r="O46" s="479"/>
      <c r="P46" s="480"/>
      <c r="R46" s="259"/>
      <c r="S46" s="264" t="s">
        <v>23</v>
      </c>
      <c r="T46" s="264"/>
      <c r="U46" s="264"/>
      <c r="V46" s="264"/>
      <c r="W46" s="478">
        <f>'1)交付申請書'!W42</f>
        <v>0</v>
      </c>
      <c r="X46" s="479"/>
      <c r="Y46" s="479"/>
      <c r="Z46" s="479"/>
      <c r="AA46" s="479"/>
      <c r="AB46" s="479"/>
      <c r="AC46" s="479"/>
      <c r="AD46" s="479"/>
      <c r="AE46" s="479"/>
      <c r="AF46" s="480"/>
      <c r="AG46" s="29" t="s">
        <v>43</v>
      </c>
    </row>
    <row r="47" spans="2:33" s="29" customFormat="1" ht="18" customHeight="1">
      <c r="B47" s="260"/>
      <c r="C47" s="264" t="s">
        <v>22</v>
      </c>
      <c r="D47" s="264"/>
      <c r="E47" s="264"/>
      <c r="F47" s="264"/>
      <c r="G47" s="478">
        <f>'1)交付申請書'!G43</f>
        <v>0</v>
      </c>
      <c r="H47" s="479"/>
      <c r="I47" s="479"/>
      <c r="J47" s="479"/>
      <c r="K47" s="479"/>
      <c r="L47" s="479"/>
      <c r="M47" s="479"/>
      <c r="N47" s="479"/>
      <c r="O47" s="479"/>
      <c r="P47" s="480"/>
      <c r="R47" s="260"/>
      <c r="S47" s="264" t="s">
        <v>22</v>
      </c>
      <c r="T47" s="264"/>
      <c r="U47" s="264"/>
      <c r="V47" s="264"/>
      <c r="W47" s="478">
        <f>'1)交付申請書'!W43</f>
        <v>0</v>
      </c>
      <c r="X47" s="479"/>
      <c r="Y47" s="479"/>
      <c r="Z47" s="479"/>
      <c r="AA47" s="479"/>
      <c r="AB47" s="479"/>
      <c r="AC47" s="479"/>
      <c r="AD47" s="479"/>
      <c r="AE47" s="479"/>
      <c r="AF47" s="480"/>
      <c r="AG47" s="29" t="s">
        <v>43</v>
      </c>
    </row>
    <row r="48" spans="2:33" ht="18" customHeight="1">
      <c r="B48" s="19"/>
      <c r="D48" s="17"/>
      <c r="E48" s="17"/>
      <c r="F48" s="17"/>
      <c r="G48" s="17"/>
      <c r="H48" s="17"/>
      <c r="J48" s="17"/>
      <c r="K48" s="17"/>
      <c r="L48" s="17"/>
      <c r="M48" s="17"/>
      <c r="N48" s="17"/>
      <c r="O48" s="17"/>
      <c r="P48" s="17"/>
      <c r="Q48" s="17"/>
      <c r="R48" s="17"/>
      <c r="S48" s="17"/>
      <c r="T48" s="17"/>
      <c r="U48" s="17"/>
      <c r="V48" s="17"/>
      <c r="W48" s="17"/>
      <c r="X48" s="17"/>
      <c r="Y48" s="17"/>
      <c r="Z48" s="17"/>
      <c r="AA48" s="17"/>
      <c r="AB48" s="17"/>
      <c r="AC48" s="17"/>
      <c r="AD48" s="17"/>
      <c r="AE48" s="17"/>
      <c r="AF48" s="17"/>
    </row>
    <row r="49" spans="1:32" ht="18" customHeight="1">
      <c r="A49" s="20" t="s">
        <v>339</v>
      </c>
      <c r="B49" s="118" t="s">
        <v>340</v>
      </c>
      <c r="C49" s="17" t="s">
        <v>341</v>
      </c>
      <c r="D49" s="17" t="s">
        <v>342</v>
      </c>
      <c r="E49" s="17" t="s">
        <v>343</v>
      </c>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32" ht="18" customHeight="1">
      <c r="A50" s="13">
        <f>X2</f>
        <v>0</v>
      </c>
      <c r="B50" s="128">
        <f>X3</f>
        <v>45016</v>
      </c>
      <c r="C50" s="17" t="e">
        <f>着手日</f>
        <v>#NAME?</v>
      </c>
      <c r="D50" s="17" t="str">
        <f>N33</f>
        <v>令和　年　月　日</v>
      </c>
      <c r="E50" s="17">
        <f>D38</f>
        <v>0</v>
      </c>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row>
    <row r="51" spans="1:32" ht="18"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row>
  </sheetData>
  <mergeCells count="45">
    <mergeCell ref="N30:V30"/>
    <mergeCell ref="N32:V32"/>
    <mergeCell ref="N33:V33"/>
    <mergeCell ref="D38:AE40"/>
    <mergeCell ref="O9:T9"/>
    <mergeCell ref="V9:AF9"/>
    <mergeCell ref="O10:T10"/>
    <mergeCell ref="V10:AF10"/>
    <mergeCell ref="I13:AC13"/>
    <mergeCell ref="L17:M17"/>
    <mergeCell ref="O17:Q17"/>
    <mergeCell ref="O25:U25"/>
    <mergeCell ref="O27:U27"/>
    <mergeCell ref="N29:V29"/>
    <mergeCell ref="X2:AF2"/>
    <mergeCell ref="X3:AF3"/>
    <mergeCell ref="X7:AD7"/>
    <mergeCell ref="O8:T8"/>
    <mergeCell ref="V8:AF8"/>
    <mergeCell ref="W42:AF42"/>
    <mergeCell ref="W43:AF43"/>
    <mergeCell ref="W44:AF44"/>
    <mergeCell ref="B42:B47"/>
    <mergeCell ref="C42:F42"/>
    <mergeCell ref="G42:P42"/>
    <mergeCell ref="R42:R47"/>
    <mergeCell ref="S42:V42"/>
    <mergeCell ref="C43:F43"/>
    <mergeCell ref="G43:P43"/>
    <mergeCell ref="S43:V43"/>
    <mergeCell ref="C44:F44"/>
    <mergeCell ref="G44:P44"/>
    <mergeCell ref="S44:V44"/>
    <mergeCell ref="C45:F45"/>
    <mergeCell ref="G45:P45"/>
    <mergeCell ref="S45:V45"/>
    <mergeCell ref="C47:F47"/>
    <mergeCell ref="G47:P47"/>
    <mergeCell ref="S47:V47"/>
    <mergeCell ref="W47:AF47"/>
    <mergeCell ref="W45:AF45"/>
    <mergeCell ref="C46:F46"/>
    <mergeCell ref="G46:P46"/>
    <mergeCell ref="S46:V46"/>
    <mergeCell ref="W46:AF46"/>
  </mergeCells>
  <phoneticPr fontId="5"/>
  <dataValidations count="2">
    <dataValidation imeMode="off" allowBlank="1" showInputMessage="1" showErrorMessage="1" sqref="F17 H17 O17 D17" xr:uid="{00000000-0002-0000-0B00-000000000000}"/>
    <dataValidation type="list" allowBlank="1" showInputMessage="1" showErrorMessage="1" sqref="D36 H36 L36 P36 T36 X36 AC36" xr:uid="{00000000-0002-0000-0B00-000001000000}">
      <formula1>"□,☑"</formula1>
    </dataValidation>
  </dataValidations>
  <pageMargins left="0.70866141732283472" right="0.70866141732283472" top="0.74803149606299213" bottom="0.74803149606299213" header="0.31496062992125984" footer="0.31496062992125984"/>
  <pageSetup paperSize="9" scale="91"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46"/>
  <sheetViews>
    <sheetView showZeros="0" view="pageBreakPreview" zoomScaleNormal="100" zoomScaleSheetLayoutView="100" workbookViewId="0">
      <selection activeCell="L16" sqref="L16"/>
    </sheetView>
  </sheetViews>
  <sheetFormatPr defaultColWidth="9" defaultRowHeight="18" customHeight="1"/>
  <cols>
    <col min="1" max="35" width="2.81640625" style="55" customWidth="1"/>
    <col min="36" max="49" width="2.81640625" style="13" customWidth="1"/>
    <col min="50" max="16384" width="9" style="13"/>
  </cols>
  <sheetData>
    <row r="1" spans="1:37" ht="18" customHeight="1">
      <c r="A1" s="1" t="s">
        <v>238</v>
      </c>
    </row>
    <row r="2" spans="1:37" ht="18" customHeight="1">
      <c r="X2" s="270"/>
      <c r="Y2" s="270"/>
      <c r="Z2" s="270"/>
      <c r="AA2" s="270"/>
      <c r="AB2" s="270"/>
      <c r="AC2" s="270"/>
      <c r="AD2" s="270"/>
      <c r="AE2" s="270"/>
      <c r="AF2" s="270"/>
      <c r="AG2" s="55" t="s">
        <v>52</v>
      </c>
      <c r="AH2" s="30"/>
      <c r="AI2" s="30"/>
    </row>
    <row r="3" spans="1:37" ht="18" customHeight="1">
      <c r="W3" s="31"/>
      <c r="X3" s="269" t="s">
        <v>39</v>
      </c>
      <c r="Y3" s="269"/>
      <c r="Z3" s="269"/>
      <c r="AA3" s="269"/>
      <c r="AB3" s="269"/>
      <c r="AC3" s="269"/>
      <c r="AD3" s="269"/>
      <c r="AE3" s="269"/>
      <c r="AF3" s="269"/>
      <c r="AG3" s="55" t="s">
        <v>155</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A7" s="141"/>
      <c r="B7" s="141"/>
      <c r="C7" s="141"/>
      <c r="D7" s="141"/>
      <c r="E7" s="141"/>
      <c r="F7" s="141"/>
      <c r="G7" s="141"/>
      <c r="H7" s="141"/>
      <c r="I7" s="141"/>
      <c r="J7" s="141"/>
      <c r="K7" s="141"/>
      <c r="L7" s="141"/>
      <c r="M7" s="141"/>
      <c r="N7" s="141"/>
      <c r="O7" s="141"/>
      <c r="P7" s="141"/>
      <c r="Q7" s="141"/>
      <c r="R7" s="141"/>
      <c r="S7" s="141"/>
      <c r="T7" s="141"/>
      <c r="U7" s="13"/>
      <c r="V7" s="141" t="s">
        <v>34</v>
      </c>
      <c r="W7" s="141"/>
      <c r="X7" s="477">
        <f>'1)交付申請書'!X7</f>
        <v>0</v>
      </c>
      <c r="Y7" s="477"/>
      <c r="Z7" s="477"/>
      <c r="AA7" s="477"/>
      <c r="AB7" s="477"/>
      <c r="AC7" s="477"/>
      <c r="AD7" s="477"/>
      <c r="AE7" s="31" t="s">
        <v>29</v>
      </c>
      <c r="AF7" s="31"/>
      <c r="AG7" s="141" t="s">
        <v>42</v>
      </c>
      <c r="AH7" s="141"/>
      <c r="AI7" s="141"/>
    </row>
    <row r="8" spans="1:37" ht="18" customHeight="1">
      <c r="A8" s="141"/>
      <c r="B8" s="141"/>
      <c r="C8" s="141"/>
      <c r="D8" s="141"/>
      <c r="E8" s="141"/>
      <c r="F8" s="141"/>
      <c r="G8" s="141"/>
      <c r="H8" s="141"/>
      <c r="I8" s="141"/>
      <c r="J8" s="141"/>
      <c r="K8" s="141"/>
      <c r="L8" s="141"/>
      <c r="M8" s="141"/>
      <c r="N8" s="141"/>
      <c r="O8" s="270" t="s">
        <v>0</v>
      </c>
      <c r="P8" s="270"/>
      <c r="Q8" s="270"/>
      <c r="R8" s="270"/>
      <c r="S8" s="270"/>
      <c r="T8" s="270"/>
      <c r="U8" s="13"/>
      <c r="V8" s="275">
        <f>'1)交付申請書'!V8</f>
        <v>0</v>
      </c>
      <c r="W8" s="275"/>
      <c r="X8" s="275"/>
      <c r="Y8" s="275"/>
      <c r="Z8" s="275"/>
      <c r="AA8" s="275"/>
      <c r="AB8" s="275"/>
      <c r="AC8" s="275"/>
      <c r="AD8" s="275"/>
      <c r="AE8" s="275"/>
      <c r="AF8" s="275"/>
      <c r="AG8" s="141" t="s">
        <v>42</v>
      </c>
      <c r="AH8" s="141"/>
      <c r="AI8" s="141"/>
    </row>
    <row r="9" spans="1:37" ht="18" customHeight="1">
      <c r="A9" s="141"/>
      <c r="B9" s="141"/>
      <c r="C9" s="141"/>
      <c r="D9" s="141"/>
      <c r="E9" s="141"/>
      <c r="F9" s="141"/>
      <c r="G9" s="141"/>
      <c r="H9" s="141"/>
      <c r="I9" s="141"/>
      <c r="J9" s="141"/>
      <c r="K9" s="141"/>
      <c r="L9" s="141"/>
      <c r="M9" s="141"/>
      <c r="N9" s="141"/>
      <c r="O9" s="270" t="s">
        <v>1</v>
      </c>
      <c r="P9" s="270"/>
      <c r="Q9" s="270"/>
      <c r="R9" s="270"/>
      <c r="S9" s="270"/>
      <c r="T9" s="270"/>
      <c r="U9" s="13"/>
      <c r="V9" s="275">
        <f>'1)交付申請書'!V9</f>
        <v>0</v>
      </c>
      <c r="W9" s="275"/>
      <c r="X9" s="275"/>
      <c r="Y9" s="275"/>
      <c r="Z9" s="275"/>
      <c r="AA9" s="275"/>
      <c r="AB9" s="275"/>
      <c r="AC9" s="275"/>
      <c r="AD9" s="275"/>
      <c r="AE9" s="275"/>
      <c r="AF9" s="275"/>
      <c r="AG9" s="141" t="s">
        <v>42</v>
      </c>
      <c r="AH9" s="141"/>
      <c r="AI9" s="141"/>
    </row>
    <row r="10" spans="1:37" ht="18" customHeight="1">
      <c r="A10" s="141"/>
      <c r="B10" s="141"/>
      <c r="C10" s="141"/>
      <c r="D10" s="141"/>
      <c r="E10" s="141"/>
      <c r="F10" s="141"/>
      <c r="G10" s="141"/>
      <c r="H10" s="141"/>
      <c r="I10" s="141"/>
      <c r="J10" s="141"/>
      <c r="K10" s="141"/>
      <c r="L10" s="141"/>
      <c r="M10" s="141"/>
      <c r="N10" s="141"/>
      <c r="O10" s="270" t="s">
        <v>2</v>
      </c>
      <c r="P10" s="270"/>
      <c r="Q10" s="270"/>
      <c r="R10" s="270"/>
      <c r="S10" s="270"/>
      <c r="T10" s="270"/>
      <c r="U10" s="13"/>
      <c r="V10" s="275">
        <f>'1)交付申請書'!V10</f>
        <v>0</v>
      </c>
      <c r="W10" s="275"/>
      <c r="X10" s="275"/>
      <c r="Y10" s="275"/>
      <c r="Z10" s="275"/>
      <c r="AA10" s="275"/>
      <c r="AB10" s="275"/>
      <c r="AC10" s="275"/>
      <c r="AD10" s="275"/>
      <c r="AE10" s="275"/>
      <c r="AF10" s="275"/>
      <c r="AG10" s="141" t="s">
        <v>42</v>
      </c>
      <c r="AH10" s="141"/>
      <c r="AI10" s="141"/>
      <c r="AK10" s="12"/>
    </row>
    <row r="11" spans="1:37" ht="18" customHeight="1">
      <c r="A11" s="141"/>
      <c r="B11" s="141"/>
      <c r="C11" s="141"/>
      <c r="D11" s="141"/>
      <c r="E11" s="141"/>
      <c r="F11" s="141"/>
      <c r="G11" s="141"/>
      <c r="H11" s="141"/>
      <c r="I11" s="141"/>
      <c r="J11" s="141"/>
      <c r="K11" s="141"/>
      <c r="L11" s="141"/>
      <c r="M11" s="141"/>
      <c r="N11" s="141"/>
      <c r="O11" s="140"/>
      <c r="P11" s="140"/>
      <c r="Q11" s="140"/>
      <c r="R11" s="140"/>
      <c r="S11" s="140"/>
      <c r="T11" s="140"/>
      <c r="U11" s="141"/>
      <c r="V11" s="141"/>
      <c r="W11" s="141"/>
      <c r="X11" s="141"/>
      <c r="Y11" s="141"/>
      <c r="Z11" s="141"/>
      <c r="AA11" s="141"/>
      <c r="AB11" s="141"/>
      <c r="AC11" s="14"/>
      <c r="AD11" s="141"/>
      <c r="AE11" s="141"/>
      <c r="AF11" s="141"/>
      <c r="AG11" s="141"/>
      <c r="AH11" s="141"/>
      <c r="AI11" s="141"/>
    </row>
    <row r="12" spans="1:37" s="141" customFormat="1" ht="18" customHeight="1">
      <c r="B12" s="27"/>
      <c r="C12" s="27"/>
      <c r="E12" s="26" t="s">
        <v>33</v>
      </c>
      <c r="F12" s="101">
        <f>'1)交付申請書'!F11</f>
        <v>0</v>
      </c>
      <c r="G12" s="30" t="s">
        <v>50</v>
      </c>
      <c r="H12" s="30"/>
      <c r="I12" s="274" t="str">
        <f>様式一覧!B2</f>
        <v>石川県薬局省エネ投資支援事業費補助金</v>
      </c>
      <c r="J12" s="274"/>
      <c r="K12" s="274"/>
      <c r="L12" s="274"/>
      <c r="M12" s="274"/>
      <c r="N12" s="274"/>
      <c r="O12" s="274"/>
      <c r="P12" s="274"/>
      <c r="Q12" s="274"/>
      <c r="R12" s="274"/>
      <c r="S12" s="274"/>
      <c r="T12" s="274"/>
      <c r="U12" s="274"/>
      <c r="V12" s="274"/>
      <c r="W12" s="274"/>
      <c r="X12" s="274"/>
      <c r="Y12" s="274"/>
      <c r="Z12" s="274"/>
      <c r="AA12" s="274"/>
      <c r="AB12" s="274"/>
      <c r="AC12" s="274"/>
      <c r="AD12" s="27"/>
      <c r="AE12" s="27"/>
      <c r="AF12" s="27"/>
      <c r="AG12" s="141" t="s">
        <v>42</v>
      </c>
      <c r="AH12" s="57"/>
    </row>
    <row r="13" spans="1:37" ht="18" customHeight="1">
      <c r="A13" s="27"/>
      <c r="B13" s="27"/>
      <c r="C13" s="27"/>
      <c r="D13" s="58"/>
      <c r="E13" s="58"/>
      <c r="F13" s="58"/>
      <c r="G13" s="58"/>
      <c r="H13" s="58"/>
      <c r="I13" s="58"/>
      <c r="J13" s="58"/>
      <c r="K13" s="58"/>
      <c r="L13" s="58"/>
      <c r="M13" s="58"/>
      <c r="N13" s="13"/>
      <c r="O13" s="58"/>
      <c r="P13" s="57" t="s">
        <v>175</v>
      </c>
      <c r="Q13" s="58"/>
      <c r="R13" s="58"/>
      <c r="S13" s="58"/>
      <c r="T13" s="58"/>
      <c r="U13" s="58"/>
      <c r="V13" s="58"/>
      <c r="W13" s="58"/>
      <c r="X13" s="58"/>
      <c r="Y13" s="58"/>
      <c r="Z13" s="58"/>
      <c r="AA13" s="58"/>
      <c r="AB13" s="58"/>
      <c r="AC13" s="27"/>
      <c r="AD13" s="27"/>
      <c r="AE13" s="27"/>
      <c r="AF13" s="27"/>
      <c r="AG13" s="141"/>
      <c r="AH13" s="9"/>
      <c r="AI13" s="13"/>
    </row>
    <row r="14" spans="1:37" ht="18" customHeight="1">
      <c r="A14" s="25"/>
      <c r="B14" s="25"/>
      <c r="C14" s="25"/>
      <c r="D14" s="25"/>
      <c r="E14" s="25"/>
      <c r="F14" s="25"/>
      <c r="G14" s="25"/>
      <c r="H14" s="25"/>
      <c r="I14" s="25"/>
      <c r="J14" s="25"/>
      <c r="K14" s="25"/>
      <c r="L14" s="25"/>
      <c r="M14" s="25"/>
      <c r="N14" s="13"/>
      <c r="O14" s="13"/>
      <c r="P14" s="13"/>
      <c r="Q14" s="13"/>
      <c r="R14" s="13"/>
      <c r="S14" s="25"/>
      <c r="T14" s="25"/>
      <c r="U14" s="25"/>
      <c r="V14" s="25"/>
      <c r="W14" s="25"/>
      <c r="X14" s="25"/>
      <c r="Y14" s="25"/>
      <c r="Z14" s="25"/>
      <c r="AA14" s="25"/>
      <c r="AB14" s="25"/>
      <c r="AC14" s="25"/>
      <c r="AD14" s="25"/>
      <c r="AE14" s="25"/>
      <c r="AF14" s="25"/>
      <c r="AG14" s="25"/>
      <c r="AH14" s="25"/>
      <c r="AI14" s="25"/>
      <c r="AK14" s="57"/>
    </row>
    <row r="15" spans="1:37" ht="18" customHeight="1">
      <c r="A15" s="13"/>
      <c r="B15" s="13" t="s">
        <v>33</v>
      </c>
      <c r="C15" s="13"/>
      <c r="D15" s="99"/>
      <c r="E15" s="32" t="s">
        <v>40</v>
      </c>
      <c r="F15" s="99"/>
      <c r="G15" s="32" t="s">
        <v>41</v>
      </c>
      <c r="H15" s="99"/>
      <c r="I15" s="32" t="s">
        <v>129</v>
      </c>
      <c r="J15" s="32"/>
      <c r="K15" s="32"/>
      <c r="L15" s="493" t="s">
        <v>466</v>
      </c>
      <c r="M15" s="493"/>
      <c r="N15" s="32" t="s">
        <v>130</v>
      </c>
      <c r="O15" s="490"/>
      <c r="P15" s="490"/>
      <c r="Q15" s="490"/>
      <c r="R15" s="13" t="s">
        <v>131</v>
      </c>
      <c r="S15" s="13"/>
      <c r="T15" s="13"/>
      <c r="U15" s="13"/>
      <c r="V15" s="13"/>
      <c r="W15" s="13"/>
      <c r="X15" s="13"/>
      <c r="Y15" s="13"/>
      <c r="Z15" s="13"/>
      <c r="AA15" s="13"/>
      <c r="AB15" s="13"/>
      <c r="AC15" s="13"/>
      <c r="AD15" s="13"/>
      <c r="AE15" s="13"/>
      <c r="AG15" s="55" t="s">
        <v>177</v>
      </c>
      <c r="AK15" s="55"/>
    </row>
    <row r="16" spans="1:37" ht="18" customHeight="1">
      <c r="A16" s="30" t="s">
        <v>176</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K16" s="12"/>
    </row>
    <row r="17" spans="1:35" ht="18"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35" ht="18" customHeight="1">
      <c r="B18" s="30"/>
      <c r="C18" s="30"/>
      <c r="D18" s="30"/>
      <c r="E18" s="30"/>
      <c r="F18" s="30"/>
      <c r="G18" s="30"/>
      <c r="H18" s="30"/>
      <c r="I18" s="30"/>
      <c r="J18" s="30"/>
      <c r="K18" s="30"/>
      <c r="L18" s="30"/>
      <c r="M18" s="30"/>
      <c r="N18" s="30"/>
      <c r="O18" s="30"/>
      <c r="P18" s="30" t="s">
        <v>3</v>
      </c>
      <c r="Q18" s="30"/>
      <c r="R18" s="30"/>
      <c r="S18" s="30"/>
      <c r="T18" s="30"/>
      <c r="U18" s="30"/>
      <c r="V18" s="30"/>
      <c r="W18" s="30"/>
      <c r="X18" s="30"/>
      <c r="Y18" s="30"/>
      <c r="Z18" s="30"/>
      <c r="AA18" s="30"/>
      <c r="AB18" s="30"/>
      <c r="AC18" s="30"/>
      <c r="AD18" s="30"/>
      <c r="AE18" s="30"/>
      <c r="AF18" s="30"/>
      <c r="AG18" s="30"/>
    </row>
    <row r="20" spans="1:35" s="55" customFormat="1" ht="18" customHeight="1">
      <c r="B20" s="55" t="s">
        <v>158</v>
      </c>
      <c r="N20" s="26" t="s">
        <v>60</v>
      </c>
      <c r="O20" s="495">
        <f>'1)交付申請書'!O20</f>
        <v>0</v>
      </c>
      <c r="P20" s="495"/>
      <c r="Q20" s="495"/>
      <c r="R20" s="495"/>
      <c r="S20" s="495"/>
      <c r="T20" s="495"/>
      <c r="U20" s="495"/>
      <c r="V20" s="30" t="s">
        <v>4</v>
      </c>
      <c r="AG20" s="55" t="s">
        <v>186</v>
      </c>
    </row>
    <row r="21" spans="1:35" s="55" customFormat="1" ht="18" customHeight="1">
      <c r="AG21" s="55" t="s">
        <v>258</v>
      </c>
    </row>
    <row r="22" spans="1:35" s="55" customFormat="1" ht="18" customHeight="1">
      <c r="B22" s="55" t="s">
        <v>182</v>
      </c>
      <c r="N22" s="26" t="s">
        <v>60</v>
      </c>
      <c r="O22" s="495">
        <f>'1-2)計画書'!N38</f>
        <v>0</v>
      </c>
      <c r="P22" s="495"/>
      <c r="Q22" s="495"/>
      <c r="R22" s="495"/>
      <c r="S22" s="495"/>
      <c r="T22" s="495"/>
      <c r="U22" s="495"/>
      <c r="V22" s="30" t="s">
        <v>4</v>
      </c>
      <c r="W22" s="55" t="s">
        <v>181</v>
      </c>
      <c r="AG22" s="55" t="s">
        <v>187</v>
      </c>
    </row>
    <row r="23" spans="1:35" s="55" customFormat="1" ht="18" customHeight="1"/>
    <row r="24" spans="1:35" s="55" customFormat="1" ht="18" customHeight="1">
      <c r="B24" s="55" t="s">
        <v>183</v>
      </c>
      <c r="N24" s="26" t="s">
        <v>60</v>
      </c>
      <c r="O24" s="494"/>
      <c r="P24" s="494"/>
      <c r="Q24" s="494"/>
      <c r="R24" s="494"/>
      <c r="S24" s="494"/>
      <c r="T24" s="494"/>
      <c r="U24" s="494"/>
      <c r="V24" s="30" t="s">
        <v>4</v>
      </c>
      <c r="W24" s="55" t="s">
        <v>184</v>
      </c>
      <c r="AG24" s="12" t="s">
        <v>38</v>
      </c>
    </row>
    <row r="25" spans="1:35" s="55" customFormat="1" ht="18" customHeight="1"/>
    <row r="26" spans="1:35" s="55" customFormat="1" ht="18" customHeight="1">
      <c r="B26" s="55" t="s">
        <v>185</v>
      </c>
      <c r="N26" s="26" t="s">
        <v>60</v>
      </c>
      <c r="O26" s="494"/>
      <c r="P26" s="494"/>
      <c r="Q26" s="494"/>
      <c r="R26" s="494"/>
      <c r="S26" s="494"/>
      <c r="T26" s="494"/>
      <c r="U26" s="494"/>
      <c r="V26" s="30" t="s">
        <v>4</v>
      </c>
      <c r="AG26" s="12" t="s">
        <v>38</v>
      </c>
    </row>
    <row r="27" spans="1:35" s="55" customFormat="1" ht="18" customHeight="1">
      <c r="AG27" s="12" t="s">
        <v>188</v>
      </c>
      <c r="AH27" s="12"/>
    </row>
    <row r="28" spans="1:35" s="55" customFormat="1" ht="18" customHeight="1">
      <c r="B28" s="55" t="s">
        <v>192</v>
      </c>
      <c r="AG28" s="12" t="s">
        <v>248</v>
      </c>
      <c r="AH28" s="12"/>
    </row>
    <row r="29" spans="1:35" s="55" customFormat="1" ht="18" customHeight="1">
      <c r="C29" s="98" t="s">
        <v>122</v>
      </c>
      <c r="F29" s="55" t="s">
        <v>194</v>
      </c>
    </row>
    <row r="30" spans="1:35" s="55" customFormat="1" ht="18" customHeight="1">
      <c r="C30" s="98" t="s">
        <v>280</v>
      </c>
    </row>
    <row r="31" spans="1:35" s="55" customFormat="1" ht="18" customHeight="1">
      <c r="C31" s="98" t="s">
        <v>123</v>
      </c>
      <c r="F31" s="55" t="s">
        <v>365</v>
      </c>
    </row>
    <row r="32" spans="1:35" s="55" customFormat="1" ht="18" customHeight="1">
      <c r="C32" s="98" t="s">
        <v>191</v>
      </c>
      <c r="F32" s="55" t="s">
        <v>366</v>
      </c>
    </row>
    <row r="33" spans="1:37" ht="18" customHeight="1">
      <c r="A33" s="21"/>
      <c r="O33" s="102"/>
      <c r="P33" s="102"/>
      <c r="Q33" s="102"/>
      <c r="R33" s="102"/>
      <c r="S33" s="102"/>
      <c r="T33" s="102"/>
      <c r="U33" s="102"/>
      <c r="V33" s="102"/>
      <c r="W33" s="102"/>
      <c r="AG33" s="12"/>
    </row>
    <row r="34" spans="1:37" ht="18" customHeight="1">
      <c r="A34" s="21"/>
      <c r="B34" s="55" t="s">
        <v>193</v>
      </c>
      <c r="O34" s="102"/>
      <c r="P34" s="102"/>
      <c r="Q34" s="102"/>
      <c r="R34" s="102"/>
      <c r="S34" s="102"/>
      <c r="T34" s="102"/>
      <c r="U34" s="102"/>
      <c r="V34" s="102"/>
      <c r="W34" s="102"/>
      <c r="AG34" s="12"/>
    </row>
    <row r="35" spans="1:37" ht="18" customHeight="1">
      <c r="A35" s="21"/>
      <c r="C35" s="36"/>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G35" s="12"/>
    </row>
    <row r="36" spans="1:37" ht="18" customHeight="1">
      <c r="A36" s="21"/>
      <c r="C36" s="3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G36" s="12"/>
    </row>
    <row r="37" spans="1:37" s="55" customFormat="1" ht="18" customHeight="1">
      <c r="A37" s="19"/>
      <c r="B37" s="19"/>
      <c r="C37" s="30"/>
      <c r="D37" s="30"/>
      <c r="E37" s="30"/>
      <c r="F37" s="30"/>
      <c r="G37" s="30"/>
      <c r="AJ37" s="13"/>
      <c r="AK37" s="13"/>
    </row>
    <row r="38" spans="1:37" s="55" customFormat="1" ht="18" customHeight="1">
      <c r="B38" s="258" t="s">
        <v>30</v>
      </c>
      <c r="C38" s="264" t="s">
        <v>25</v>
      </c>
      <c r="D38" s="264"/>
      <c r="E38" s="264"/>
      <c r="F38" s="264"/>
      <c r="G38" s="478">
        <f>'1)交付申請書'!G38</f>
        <v>0</v>
      </c>
      <c r="H38" s="479"/>
      <c r="I38" s="479"/>
      <c r="J38" s="479"/>
      <c r="K38" s="479"/>
      <c r="L38" s="479"/>
      <c r="M38" s="479"/>
      <c r="N38" s="479"/>
      <c r="O38" s="479"/>
      <c r="P38" s="480"/>
      <c r="R38" s="258" t="s">
        <v>31</v>
      </c>
      <c r="S38" s="264" t="s">
        <v>25</v>
      </c>
      <c r="T38" s="264"/>
      <c r="U38" s="264"/>
      <c r="V38" s="264"/>
      <c r="W38" s="478">
        <f>'1)交付申請書'!W38</f>
        <v>0</v>
      </c>
      <c r="X38" s="479"/>
      <c r="Y38" s="479"/>
      <c r="Z38" s="479"/>
      <c r="AA38" s="479"/>
      <c r="AB38" s="479"/>
      <c r="AC38" s="479"/>
      <c r="AD38" s="479"/>
      <c r="AE38" s="479"/>
      <c r="AF38" s="480"/>
      <c r="AG38" s="55" t="s">
        <v>43</v>
      </c>
    </row>
    <row r="39" spans="1:37" s="55" customFormat="1" ht="18" customHeight="1">
      <c r="B39" s="259"/>
      <c r="C39" s="261" t="s">
        <v>20</v>
      </c>
      <c r="D39" s="262"/>
      <c r="E39" s="262"/>
      <c r="F39" s="263"/>
      <c r="G39" s="478">
        <f>'1)交付申請書'!G39</f>
        <v>0</v>
      </c>
      <c r="H39" s="479"/>
      <c r="I39" s="479"/>
      <c r="J39" s="479"/>
      <c r="K39" s="479"/>
      <c r="L39" s="479"/>
      <c r="M39" s="479"/>
      <c r="N39" s="479"/>
      <c r="O39" s="479"/>
      <c r="P39" s="480"/>
      <c r="R39" s="259"/>
      <c r="S39" s="261" t="s">
        <v>20</v>
      </c>
      <c r="T39" s="262"/>
      <c r="U39" s="262"/>
      <c r="V39" s="263"/>
      <c r="W39" s="478">
        <f>'1)交付申請書'!W39</f>
        <v>0</v>
      </c>
      <c r="X39" s="479"/>
      <c r="Y39" s="479"/>
      <c r="Z39" s="479"/>
      <c r="AA39" s="479"/>
      <c r="AB39" s="479"/>
      <c r="AC39" s="479"/>
      <c r="AD39" s="479"/>
      <c r="AE39" s="479"/>
      <c r="AF39" s="480"/>
      <c r="AG39" s="55" t="s">
        <v>43</v>
      </c>
    </row>
    <row r="40" spans="1:37" s="55" customFormat="1" ht="18" customHeight="1">
      <c r="B40" s="259"/>
      <c r="C40" s="264" t="s">
        <v>26</v>
      </c>
      <c r="D40" s="264"/>
      <c r="E40" s="264"/>
      <c r="F40" s="264"/>
      <c r="G40" s="478">
        <f>'1)交付申請書'!G40</f>
        <v>0</v>
      </c>
      <c r="H40" s="479"/>
      <c r="I40" s="479"/>
      <c r="J40" s="479"/>
      <c r="K40" s="479"/>
      <c r="L40" s="479"/>
      <c r="M40" s="479"/>
      <c r="N40" s="479"/>
      <c r="O40" s="479"/>
      <c r="P40" s="480"/>
      <c r="R40" s="259"/>
      <c r="S40" s="264" t="s">
        <v>26</v>
      </c>
      <c r="T40" s="264"/>
      <c r="U40" s="264"/>
      <c r="V40" s="264"/>
      <c r="W40" s="478">
        <f>'1)交付申請書'!W40</f>
        <v>0</v>
      </c>
      <c r="X40" s="479"/>
      <c r="Y40" s="479"/>
      <c r="Z40" s="479"/>
      <c r="AA40" s="479"/>
      <c r="AB40" s="479"/>
      <c r="AC40" s="479"/>
      <c r="AD40" s="479"/>
      <c r="AE40" s="479"/>
      <c r="AF40" s="480"/>
      <c r="AG40" s="55" t="s">
        <v>43</v>
      </c>
    </row>
    <row r="41" spans="1:37" s="55" customFormat="1" ht="18" customHeight="1">
      <c r="B41" s="259"/>
      <c r="C41" s="264" t="s">
        <v>21</v>
      </c>
      <c r="D41" s="264"/>
      <c r="E41" s="264"/>
      <c r="F41" s="264"/>
      <c r="G41" s="478">
        <f>'1)交付申請書'!G41</f>
        <v>0</v>
      </c>
      <c r="H41" s="479"/>
      <c r="I41" s="479"/>
      <c r="J41" s="479"/>
      <c r="K41" s="479"/>
      <c r="L41" s="479"/>
      <c r="M41" s="479"/>
      <c r="N41" s="479"/>
      <c r="O41" s="479"/>
      <c r="P41" s="480"/>
      <c r="R41" s="259"/>
      <c r="S41" s="264" t="s">
        <v>21</v>
      </c>
      <c r="T41" s="264"/>
      <c r="U41" s="264"/>
      <c r="V41" s="264"/>
      <c r="W41" s="478">
        <f>'1)交付申請書'!W41</f>
        <v>0</v>
      </c>
      <c r="X41" s="479"/>
      <c r="Y41" s="479"/>
      <c r="Z41" s="479"/>
      <c r="AA41" s="479"/>
      <c r="AB41" s="479"/>
      <c r="AC41" s="479"/>
      <c r="AD41" s="479"/>
      <c r="AE41" s="479"/>
      <c r="AF41" s="480"/>
      <c r="AG41" s="55" t="s">
        <v>43</v>
      </c>
    </row>
    <row r="42" spans="1:37" s="55" customFormat="1" ht="18" customHeight="1">
      <c r="B42" s="259"/>
      <c r="C42" s="264" t="s">
        <v>23</v>
      </c>
      <c r="D42" s="264"/>
      <c r="E42" s="264"/>
      <c r="F42" s="264"/>
      <c r="G42" s="478">
        <f>'1)交付申請書'!G42</f>
        <v>0</v>
      </c>
      <c r="H42" s="479"/>
      <c r="I42" s="479"/>
      <c r="J42" s="479"/>
      <c r="K42" s="479"/>
      <c r="L42" s="479"/>
      <c r="M42" s="479"/>
      <c r="N42" s="479"/>
      <c r="O42" s="479"/>
      <c r="P42" s="480"/>
      <c r="R42" s="259"/>
      <c r="S42" s="264" t="s">
        <v>23</v>
      </c>
      <c r="T42" s="264"/>
      <c r="U42" s="264"/>
      <c r="V42" s="264"/>
      <c r="W42" s="478">
        <f>'1)交付申請書'!W42</f>
        <v>0</v>
      </c>
      <c r="X42" s="479"/>
      <c r="Y42" s="479"/>
      <c r="Z42" s="479"/>
      <c r="AA42" s="479"/>
      <c r="AB42" s="479"/>
      <c r="AC42" s="479"/>
      <c r="AD42" s="479"/>
      <c r="AE42" s="479"/>
      <c r="AF42" s="480"/>
      <c r="AG42" s="55" t="s">
        <v>43</v>
      </c>
    </row>
    <row r="43" spans="1:37" s="55" customFormat="1" ht="18" customHeight="1">
      <c r="B43" s="260"/>
      <c r="C43" s="264" t="s">
        <v>22</v>
      </c>
      <c r="D43" s="264"/>
      <c r="E43" s="264"/>
      <c r="F43" s="264"/>
      <c r="G43" s="478">
        <f>'1)交付申請書'!G43</f>
        <v>0</v>
      </c>
      <c r="H43" s="479"/>
      <c r="I43" s="479"/>
      <c r="J43" s="479"/>
      <c r="K43" s="479"/>
      <c r="L43" s="479"/>
      <c r="M43" s="479"/>
      <c r="N43" s="479"/>
      <c r="O43" s="479"/>
      <c r="P43" s="480"/>
      <c r="R43" s="260"/>
      <c r="S43" s="264" t="s">
        <v>22</v>
      </c>
      <c r="T43" s="264"/>
      <c r="U43" s="264"/>
      <c r="V43" s="264"/>
      <c r="W43" s="478">
        <f>'1)交付申請書'!W43</f>
        <v>0</v>
      </c>
      <c r="X43" s="479"/>
      <c r="Y43" s="479"/>
      <c r="Z43" s="479"/>
      <c r="AA43" s="479"/>
      <c r="AB43" s="479"/>
      <c r="AC43" s="479"/>
      <c r="AD43" s="479"/>
      <c r="AE43" s="479"/>
      <c r="AF43" s="480"/>
      <c r="AG43" s="55" t="s">
        <v>43</v>
      </c>
    </row>
    <row r="44" spans="1:37" s="55" customFormat="1" ht="18" customHeight="1">
      <c r="A44" s="20"/>
      <c r="AJ44" s="13"/>
      <c r="AK44" s="13"/>
    </row>
    <row r="45" spans="1:37" ht="18" customHeight="1">
      <c r="A45" s="55" t="s">
        <v>344</v>
      </c>
      <c r="B45" s="55" t="s">
        <v>345</v>
      </c>
    </row>
    <row r="46" spans="1:37" ht="18" customHeight="1">
      <c r="A46" s="129" t="str">
        <f>X3</f>
        <v>令和　年　月　日</v>
      </c>
      <c r="B46" s="130">
        <f>O26</f>
        <v>0</v>
      </c>
    </row>
  </sheetData>
  <mergeCells count="43">
    <mergeCell ref="W40:AF40"/>
    <mergeCell ref="C43:F43"/>
    <mergeCell ref="G43:P43"/>
    <mergeCell ref="S43:V43"/>
    <mergeCell ref="W43:AF43"/>
    <mergeCell ref="C41:F41"/>
    <mergeCell ref="G41:P41"/>
    <mergeCell ref="S41:V41"/>
    <mergeCell ref="W41:AF41"/>
    <mergeCell ref="C42:F42"/>
    <mergeCell ref="G42:P42"/>
    <mergeCell ref="S42:V42"/>
    <mergeCell ref="W42:AF42"/>
    <mergeCell ref="B38:B43"/>
    <mergeCell ref="C38:F38"/>
    <mergeCell ref="G38:P38"/>
    <mergeCell ref="R38:R43"/>
    <mergeCell ref="S38:V38"/>
    <mergeCell ref="G39:P39"/>
    <mergeCell ref="S39:V39"/>
    <mergeCell ref="C40:F40"/>
    <mergeCell ref="G40:P40"/>
    <mergeCell ref="S40:V40"/>
    <mergeCell ref="W38:AF38"/>
    <mergeCell ref="C39:F39"/>
    <mergeCell ref="O10:T10"/>
    <mergeCell ref="V10:AF10"/>
    <mergeCell ref="I12:AC12"/>
    <mergeCell ref="L15:M15"/>
    <mergeCell ref="O15:Q15"/>
    <mergeCell ref="W39:AF39"/>
    <mergeCell ref="O20:U20"/>
    <mergeCell ref="O22:U22"/>
    <mergeCell ref="O24:U24"/>
    <mergeCell ref="O26:U26"/>
    <mergeCell ref="D35:AE36"/>
    <mergeCell ref="O9:T9"/>
    <mergeCell ref="V9:AF9"/>
    <mergeCell ref="X2:AF2"/>
    <mergeCell ref="X3:AF3"/>
    <mergeCell ref="X7:AD7"/>
    <mergeCell ref="O8:T8"/>
    <mergeCell ref="V8:AF8"/>
  </mergeCells>
  <phoneticPr fontId="5"/>
  <dataValidations count="1">
    <dataValidation imeMode="off" allowBlank="1" showInputMessage="1" showErrorMessage="1" sqref="D15 F15 O15 H15" xr:uid="{00000000-0002-0000-0C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AK47"/>
  <sheetViews>
    <sheetView showZeros="0" view="pageBreakPreview" zoomScale="85" zoomScaleNormal="100" zoomScaleSheetLayoutView="85" workbookViewId="0">
      <selection activeCell="BG32" sqref="BG32"/>
    </sheetView>
  </sheetViews>
  <sheetFormatPr defaultColWidth="9" defaultRowHeight="18" customHeight="1"/>
  <cols>
    <col min="1" max="34" width="2.81640625" style="55" customWidth="1"/>
    <col min="35" max="72" width="2.453125" style="55" customWidth="1"/>
    <col min="73" max="16384" width="9" style="55"/>
  </cols>
  <sheetData>
    <row r="1" spans="1:37" ht="18" customHeight="1">
      <c r="A1" s="1" t="s">
        <v>243</v>
      </c>
    </row>
    <row r="2" spans="1:37" ht="18" customHeight="1">
      <c r="X2" s="268"/>
      <c r="Y2" s="268"/>
      <c r="Z2" s="268"/>
      <c r="AA2" s="268"/>
      <c r="AB2" s="268"/>
      <c r="AC2" s="268"/>
      <c r="AD2" s="268"/>
      <c r="AE2" s="268"/>
      <c r="AF2" s="268"/>
    </row>
    <row r="3" spans="1:37" ht="18" customHeight="1">
      <c r="W3" s="31"/>
      <c r="X3" s="269" t="s">
        <v>138</v>
      </c>
      <c r="Y3" s="269"/>
      <c r="Z3" s="269"/>
      <c r="AA3" s="269"/>
      <c r="AB3" s="269"/>
      <c r="AC3" s="269"/>
      <c r="AD3" s="269"/>
      <c r="AE3" s="269"/>
      <c r="AF3" s="269"/>
      <c r="AG3" s="55" t="s">
        <v>197</v>
      </c>
    </row>
    <row r="4" spans="1:37" ht="18" customHeight="1">
      <c r="W4" s="31"/>
      <c r="X4" s="31"/>
      <c r="Y4" s="31"/>
      <c r="Z4" s="31"/>
      <c r="AA4" s="31"/>
      <c r="AB4" s="31"/>
      <c r="AC4" s="31"/>
      <c r="AD4" s="31"/>
      <c r="AE4" s="31"/>
      <c r="AF4" s="31"/>
    </row>
    <row r="5" spans="1:37" s="13" customFormat="1" ht="18" customHeight="1">
      <c r="A5" s="55" t="s">
        <v>32</v>
      </c>
      <c r="B5" s="55"/>
      <c r="C5" s="55"/>
      <c r="D5" s="55"/>
      <c r="E5" s="55"/>
      <c r="F5" s="55"/>
      <c r="G5" s="55"/>
      <c r="H5" s="55"/>
      <c r="I5" s="55"/>
      <c r="J5" s="55"/>
      <c r="K5" s="55"/>
      <c r="L5" s="55"/>
      <c r="M5" s="55"/>
      <c r="N5" s="55"/>
      <c r="O5" s="55"/>
      <c r="P5" s="55"/>
      <c r="Q5" s="55"/>
      <c r="R5" s="55"/>
      <c r="S5" s="55"/>
      <c r="T5" s="55"/>
      <c r="U5" s="55"/>
      <c r="V5" s="55"/>
      <c r="W5" s="31"/>
      <c r="X5" s="31"/>
      <c r="Y5" s="31"/>
      <c r="Z5" s="31"/>
      <c r="AA5" s="31"/>
      <c r="AB5" s="31"/>
      <c r="AC5" s="31"/>
      <c r="AD5" s="31"/>
      <c r="AE5" s="31"/>
      <c r="AF5" s="31"/>
      <c r="AG5" s="55"/>
    </row>
    <row r="6" spans="1:37" ht="18" customHeight="1">
      <c r="W6" s="31"/>
      <c r="X6" s="31"/>
      <c r="Y6" s="31"/>
      <c r="Z6" s="31"/>
      <c r="AA6" s="31"/>
      <c r="AB6" s="31"/>
      <c r="AC6" s="31"/>
      <c r="AD6" s="31"/>
      <c r="AE6" s="31"/>
      <c r="AF6" s="31"/>
    </row>
    <row r="7" spans="1:37" s="13" customFormat="1" ht="18" customHeight="1">
      <c r="A7" s="141"/>
      <c r="B7" s="141"/>
      <c r="C7" s="141"/>
      <c r="D7" s="141"/>
      <c r="E7" s="141"/>
      <c r="F7" s="141"/>
      <c r="G7" s="141"/>
      <c r="H7" s="141"/>
      <c r="I7" s="141"/>
      <c r="J7" s="141"/>
      <c r="K7" s="141"/>
      <c r="L7" s="141"/>
      <c r="M7" s="141"/>
      <c r="N7" s="141"/>
      <c r="O7" s="141"/>
      <c r="P7" s="141"/>
      <c r="Q7" s="141"/>
      <c r="R7" s="141"/>
      <c r="S7" s="141"/>
      <c r="T7" s="141"/>
      <c r="V7" s="141" t="s">
        <v>34</v>
      </c>
      <c r="W7" s="141"/>
      <c r="X7" s="477">
        <f>'1)交付申請書'!X7</f>
        <v>0</v>
      </c>
      <c r="Y7" s="477"/>
      <c r="Z7" s="477"/>
      <c r="AA7" s="477"/>
      <c r="AB7" s="477"/>
      <c r="AC7" s="477"/>
      <c r="AD7" s="477"/>
      <c r="AE7" s="31" t="s">
        <v>29</v>
      </c>
      <c r="AF7" s="31"/>
      <c r="AG7" s="141" t="s">
        <v>42</v>
      </c>
      <c r="AH7" s="141"/>
      <c r="AI7" s="141"/>
    </row>
    <row r="8" spans="1:37" s="13" customFormat="1" ht="18" customHeight="1">
      <c r="A8" s="141"/>
      <c r="B8" s="141"/>
      <c r="C8" s="141"/>
      <c r="D8" s="141"/>
      <c r="E8" s="141"/>
      <c r="F8" s="141"/>
      <c r="G8" s="141"/>
      <c r="H8" s="141"/>
      <c r="I8" s="141"/>
      <c r="J8" s="141"/>
      <c r="K8" s="141"/>
      <c r="L8" s="141"/>
      <c r="M8" s="141"/>
      <c r="N8" s="141"/>
      <c r="O8" s="270" t="s">
        <v>0</v>
      </c>
      <c r="P8" s="270"/>
      <c r="Q8" s="270"/>
      <c r="R8" s="270"/>
      <c r="S8" s="270"/>
      <c r="T8" s="270"/>
      <c r="V8" s="275">
        <f>'1)交付申請書'!V8</f>
        <v>0</v>
      </c>
      <c r="W8" s="275"/>
      <c r="X8" s="275"/>
      <c r="Y8" s="275"/>
      <c r="Z8" s="275"/>
      <c r="AA8" s="275"/>
      <c r="AB8" s="275"/>
      <c r="AC8" s="275"/>
      <c r="AD8" s="275"/>
      <c r="AE8" s="275"/>
      <c r="AF8" s="275"/>
      <c r="AG8" s="141" t="s">
        <v>42</v>
      </c>
      <c r="AH8" s="141"/>
      <c r="AI8" s="141"/>
    </row>
    <row r="9" spans="1:37" s="13" customFormat="1" ht="18" customHeight="1">
      <c r="A9" s="141"/>
      <c r="B9" s="141"/>
      <c r="C9" s="141"/>
      <c r="D9" s="141"/>
      <c r="E9" s="141"/>
      <c r="F9" s="141"/>
      <c r="G9" s="141"/>
      <c r="H9" s="141"/>
      <c r="I9" s="141"/>
      <c r="J9" s="141"/>
      <c r="K9" s="141"/>
      <c r="L9" s="141"/>
      <c r="M9" s="141"/>
      <c r="N9" s="141"/>
      <c r="O9" s="270" t="s">
        <v>1</v>
      </c>
      <c r="P9" s="270"/>
      <c r="Q9" s="270"/>
      <c r="R9" s="270"/>
      <c r="S9" s="270"/>
      <c r="T9" s="270"/>
      <c r="V9" s="275">
        <f>'1)交付申請書'!V9</f>
        <v>0</v>
      </c>
      <c r="W9" s="275"/>
      <c r="X9" s="275"/>
      <c r="Y9" s="275"/>
      <c r="Z9" s="275"/>
      <c r="AA9" s="275"/>
      <c r="AB9" s="275"/>
      <c r="AC9" s="275"/>
      <c r="AD9" s="275"/>
      <c r="AE9" s="275"/>
      <c r="AF9" s="275"/>
      <c r="AG9" s="141" t="s">
        <v>42</v>
      </c>
      <c r="AH9" s="141"/>
      <c r="AI9" s="141"/>
    </row>
    <row r="10" spans="1:37" s="13" customFormat="1" ht="18" customHeight="1">
      <c r="A10" s="141"/>
      <c r="B10" s="141"/>
      <c r="C10" s="141"/>
      <c r="D10" s="141"/>
      <c r="E10" s="141"/>
      <c r="F10" s="141"/>
      <c r="G10" s="141"/>
      <c r="H10" s="141"/>
      <c r="I10" s="141"/>
      <c r="J10" s="141"/>
      <c r="K10" s="141"/>
      <c r="L10" s="141"/>
      <c r="M10" s="141"/>
      <c r="N10" s="141"/>
      <c r="O10" s="270" t="s">
        <v>2</v>
      </c>
      <c r="P10" s="270"/>
      <c r="Q10" s="270"/>
      <c r="R10" s="270"/>
      <c r="S10" s="270"/>
      <c r="T10" s="270"/>
      <c r="V10" s="275">
        <f>'1)交付申請書'!V10</f>
        <v>0</v>
      </c>
      <c r="W10" s="275"/>
      <c r="X10" s="275"/>
      <c r="Y10" s="275"/>
      <c r="Z10" s="275"/>
      <c r="AA10" s="275"/>
      <c r="AB10" s="275"/>
      <c r="AC10" s="275"/>
      <c r="AD10" s="275"/>
      <c r="AE10" s="275"/>
      <c r="AF10" s="275"/>
      <c r="AG10" s="141" t="s">
        <v>42</v>
      </c>
      <c r="AH10" s="141"/>
      <c r="AI10" s="141"/>
      <c r="AK10" s="12"/>
    </row>
    <row r="11" spans="1:37" s="13" customFormat="1" ht="18" customHeight="1">
      <c r="A11" s="141"/>
      <c r="B11" s="141"/>
      <c r="C11" s="141"/>
      <c r="D11" s="141"/>
      <c r="E11" s="141"/>
      <c r="F11" s="141"/>
      <c r="G11" s="141"/>
      <c r="H11" s="141"/>
      <c r="I11" s="141"/>
      <c r="J11" s="141"/>
      <c r="K11" s="141"/>
      <c r="L11" s="141"/>
      <c r="M11" s="141"/>
      <c r="N11" s="141"/>
      <c r="O11" s="140"/>
      <c r="P11" s="140"/>
      <c r="Q11" s="140"/>
      <c r="R11" s="140"/>
      <c r="S11" s="140"/>
      <c r="T11" s="140"/>
      <c r="U11" s="141"/>
      <c r="V11" s="141"/>
      <c r="W11" s="141"/>
      <c r="X11" s="141"/>
      <c r="Y11" s="141"/>
      <c r="Z11" s="141"/>
      <c r="AA11" s="141"/>
      <c r="AB11" s="141"/>
      <c r="AC11" s="14"/>
      <c r="AD11" s="141"/>
      <c r="AE11" s="141"/>
      <c r="AF11" s="141"/>
      <c r="AG11" s="141"/>
      <c r="AH11" s="141"/>
      <c r="AI11" s="141"/>
    </row>
    <row r="12" spans="1:37" s="13" customFormat="1" ht="18"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K12" s="141"/>
    </row>
    <row r="13" spans="1:37" s="141" customFormat="1" ht="18" customHeight="1">
      <c r="B13" s="27"/>
      <c r="C13" s="27"/>
      <c r="E13" s="26" t="s">
        <v>33</v>
      </c>
      <c r="F13" s="101">
        <f>'1)交付申請書'!F12</f>
        <v>5</v>
      </c>
      <c r="G13" s="30" t="s">
        <v>50</v>
      </c>
      <c r="H13" s="30"/>
      <c r="I13" s="274" t="str">
        <f>様式一覧!B2</f>
        <v>石川県薬局省エネ投資支援事業費補助金</v>
      </c>
      <c r="J13" s="274"/>
      <c r="K13" s="274"/>
      <c r="L13" s="274"/>
      <c r="M13" s="274"/>
      <c r="N13" s="274"/>
      <c r="O13" s="274"/>
      <c r="P13" s="274"/>
      <c r="Q13" s="274"/>
      <c r="R13" s="274"/>
      <c r="S13" s="274"/>
      <c r="T13" s="274"/>
      <c r="U13" s="274"/>
      <c r="V13" s="274"/>
      <c r="W13" s="274"/>
      <c r="X13" s="274"/>
      <c r="Y13" s="274"/>
      <c r="Z13" s="274"/>
      <c r="AA13" s="274"/>
      <c r="AB13" s="274"/>
      <c r="AC13" s="274"/>
      <c r="AD13" s="27"/>
      <c r="AE13" s="27"/>
      <c r="AF13" s="27"/>
      <c r="AG13" s="141" t="s">
        <v>42</v>
      </c>
      <c r="AH13" s="57"/>
    </row>
    <row r="14" spans="1:37" s="13" customFormat="1" ht="18" customHeight="1">
      <c r="A14" s="27"/>
      <c r="B14" s="27"/>
      <c r="C14" s="27"/>
      <c r="D14" s="58"/>
      <c r="E14" s="58"/>
      <c r="F14" s="58"/>
      <c r="G14" s="58"/>
      <c r="H14" s="58"/>
      <c r="I14" s="58"/>
      <c r="J14" s="58"/>
      <c r="K14" s="58"/>
      <c r="L14" s="58"/>
      <c r="M14" s="58"/>
      <c r="O14" s="58"/>
      <c r="P14" s="57" t="s">
        <v>196</v>
      </c>
      <c r="Q14" s="58"/>
      <c r="R14" s="58"/>
      <c r="S14" s="58"/>
      <c r="T14" s="58"/>
      <c r="U14" s="58"/>
      <c r="V14" s="58"/>
      <c r="W14" s="58"/>
      <c r="X14" s="58"/>
      <c r="Y14" s="58"/>
      <c r="Z14" s="58"/>
      <c r="AA14" s="58"/>
      <c r="AB14" s="58"/>
      <c r="AC14" s="27"/>
      <c r="AD14" s="27"/>
      <c r="AE14" s="27"/>
      <c r="AF14" s="27"/>
      <c r="AG14" s="55"/>
      <c r="AH14" s="9"/>
    </row>
    <row r="15" spans="1:37" ht="18" customHeight="1">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7"/>
      <c r="AH15" s="57"/>
    </row>
    <row r="16" spans="1:37" s="13" customFormat="1" ht="18" customHeight="1">
      <c r="B16" s="13" t="s">
        <v>33</v>
      </c>
      <c r="D16" s="99">
        <f>'7)繰越申請'!D18</f>
        <v>0</v>
      </c>
      <c r="E16" s="32" t="s">
        <v>40</v>
      </c>
      <c r="F16" s="99">
        <f>'7)繰越申請'!F18</f>
        <v>0</v>
      </c>
      <c r="G16" s="32" t="s">
        <v>41</v>
      </c>
      <c r="H16" s="99">
        <f>'7)繰越申請'!H18</f>
        <v>0</v>
      </c>
      <c r="I16" s="32" t="s">
        <v>129</v>
      </c>
      <c r="J16" s="32"/>
      <c r="K16" s="32"/>
      <c r="L16" s="493" t="s">
        <v>466</v>
      </c>
      <c r="M16" s="493"/>
      <c r="N16" s="32" t="s">
        <v>130</v>
      </c>
      <c r="O16" s="490">
        <f>'7)繰越申請'!O18</f>
        <v>0</v>
      </c>
      <c r="P16" s="490"/>
      <c r="Q16" s="490"/>
      <c r="R16" s="13" t="s">
        <v>131</v>
      </c>
      <c r="AF16" s="55"/>
      <c r="AG16" s="55" t="s">
        <v>177</v>
      </c>
      <c r="AH16" s="55"/>
      <c r="AI16" s="55"/>
      <c r="AK16" s="55"/>
    </row>
    <row r="17" spans="1:37" s="13" customFormat="1" ht="18" customHeight="1">
      <c r="A17" s="30" t="s">
        <v>176</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t="s">
        <v>198</v>
      </c>
      <c r="AH17" s="30"/>
      <c r="AI17" s="30"/>
      <c r="AK17" s="12"/>
    </row>
    <row r="19" spans="1:37" s="13" customFormat="1" ht="18" customHeight="1">
      <c r="A19" s="55"/>
      <c r="B19" s="30"/>
      <c r="C19" s="30"/>
      <c r="D19" s="30"/>
      <c r="E19" s="30"/>
      <c r="F19" s="30"/>
      <c r="G19" s="30"/>
      <c r="H19" s="30"/>
      <c r="I19" s="30"/>
      <c r="J19" s="30"/>
      <c r="K19" s="30"/>
      <c r="L19" s="30"/>
      <c r="M19" s="30"/>
      <c r="N19" s="30"/>
      <c r="O19" s="30"/>
      <c r="P19" s="30" t="s">
        <v>3</v>
      </c>
      <c r="Q19" s="30"/>
      <c r="R19" s="30"/>
      <c r="S19" s="30"/>
      <c r="T19" s="30"/>
      <c r="U19" s="30"/>
      <c r="V19" s="30"/>
      <c r="W19" s="30"/>
      <c r="X19" s="30"/>
      <c r="Y19" s="30"/>
      <c r="Z19" s="30"/>
      <c r="AA19" s="30"/>
      <c r="AB19" s="30"/>
      <c r="AC19" s="30"/>
      <c r="AD19" s="30"/>
      <c r="AE19" s="30"/>
      <c r="AF19" s="30"/>
      <c r="AG19" s="30"/>
      <c r="AH19" s="55"/>
      <c r="AI19" s="55"/>
    </row>
    <row r="21" spans="1:37" ht="18" customHeight="1">
      <c r="B21" s="55" t="s">
        <v>158</v>
      </c>
      <c r="N21" s="26" t="s">
        <v>60</v>
      </c>
      <c r="O21" s="495">
        <f>'1)交付申請書'!O21</f>
        <v>0</v>
      </c>
      <c r="P21" s="495"/>
      <c r="Q21" s="495"/>
      <c r="R21" s="495"/>
      <c r="S21" s="495"/>
      <c r="T21" s="495"/>
      <c r="U21" s="495"/>
      <c r="V21" s="30" t="s">
        <v>4</v>
      </c>
      <c r="W21" s="105"/>
      <c r="X21" s="105"/>
      <c r="Y21" s="105"/>
      <c r="Z21" s="105"/>
      <c r="AA21" s="105"/>
      <c r="AB21" s="105"/>
      <c r="AC21" s="105"/>
      <c r="AD21" s="105"/>
      <c r="AE21" s="105"/>
      <c r="AF21" s="105"/>
      <c r="AG21" s="105" t="s">
        <v>186</v>
      </c>
      <c r="AH21" s="105"/>
    </row>
    <row r="22" spans="1:37" ht="18" customHeight="1">
      <c r="O22" s="105"/>
      <c r="P22" s="105"/>
      <c r="Q22" s="105"/>
      <c r="R22" s="105"/>
      <c r="S22" s="105"/>
      <c r="T22" s="105"/>
      <c r="U22" s="105"/>
      <c r="V22" s="105"/>
      <c r="W22" s="105"/>
      <c r="X22" s="105"/>
      <c r="Y22" s="105"/>
      <c r="Z22" s="105"/>
      <c r="AA22" s="105"/>
      <c r="AB22" s="105"/>
      <c r="AC22" s="105"/>
      <c r="AD22" s="105"/>
      <c r="AE22" s="105"/>
      <c r="AF22" s="105"/>
      <c r="AG22" s="105" t="s">
        <v>258</v>
      </c>
      <c r="AH22" s="105"/>
    </row>
    <row r="23" spans="1:37" ht="18" customHeight="1">
      <c r="B23" s="55" t="s">
        <v>199</v>
      </c>
      <c r="N23" s="26" t="s">
        <v>60</v>
      </c>
      <c r="O23" s="495">
        <f>'9-1)精算額調書'!N38</f>
        <v>0</v>
      </c>
      <c r="P23" s="495"/>
      <c r="Q23" s="495"/>
      <c r="R23" s="495"/>
      <c r="S23" s="495"/>
      <c r="T23" s="495"/>
      <c r="U23" s="495"/>
      <c r="V23" s="30" t="s">
        <v>4</v>
      </c>
      <c r="AG23" s="55" t="s">
        <v>207</v>
      </c>
    </row>
    <row r="25" spans="1:37" ht="18" customHeight="1">
      <c r="B25" s="55" t="s">
        <v>205</v>
      </c>
      <c r="N25" s="273" t="str">
        <f>'1)交付申請書'!N34</f>
        <v>令和　年　月　日</v>
      </c>
      <c r="O25" s="273"/>
      <c r="P25" s="273"/>
      <c r="Q25" s="273"/>
      <c r="R25" s="273"/>
      <c r="S25" s="273"/>
      <c r="T25" s="273"/>
      <c r="U25" s="273"/>
      <c r="V25" s="273"/>
      <c r="W25" s="55" t="s">
        <v>44</v>
      </c>
      <c r="AG25" s="55" t="s">
        <v>367</v>
      </c>
    </row>
    <row r="26" spans="1:37" ht="18" customHeight="1">
      <c r="N26" s="273" t="s">
        <v>200</v>
      </c>
      <c r="O26" s="273"/>
      <c r="P26" s="273"/>
      <c r="Q26" s="273"/>
      <c r="R26" s="273"/>
      <c r="S26" s="273"/>
      <c r="T26" s="273"/>
      <c r="U26" s="273"/>
      <c r="V26" s="273"/>
      <c r="W26" s="55" t="s">
        <v>206</v>
      </c>
      <c r="AG26" s="12" t="s">
        <v>38</v>
      </c>
    </row>
    <row r="28" spans="1:37" ht="18" customHeight="1">
      <c r="B28" s="55" t="s">
        <v>108</v>
      </c>
    </row>
    <row r="29" spans="1:37" ht="18" customHeight="1">
      <c r="C29" s="98" t="s">
        <v>122</v>
      </c>
      <c r="F29" s="55" t="s">
        <v>476</v>
      </c>
    </row>
    <row r="30" spans="1:37" ht="18" customHeight="1">
      <c r="C30" s="98" t="s">
        <v>123</v>
      </c>
      <c r="F30" s="55" t="s">
        <v>278</v>
      </c>
    </row>
    <row r="31" spans="1:37" ht="18" customHeight="1">
      <c r="C31" s="98" t="s">
        <v>124</v>
      </c>
      <c r="F31" s="248" t="s">
        <v>482</v>
      </c>
      <c r="G31" s="248"/>
      <c r="H31" s="248"/>
      <c r="I31" s="248"/>
      <c r="J31" s="248"/>
      <c r="K31" s="248"/>
      <c r="L31" s="248"/>
      <c r="M31" s="248"/>
      <c r="N31" s="248"/>
      <c r="O31" s="248"/>
      <c r="P31" s="248"/>
      <c r="Q31" s="248"/>
      <c r="R31" s="248"/>
      <c r="S31" s="248"/>
      <c r="T31" s="248"/>
      <c r="U31" s="248"/>
      <c r="V31" s="248"/>
      <c r="W31" s="248"/>
    </row>
    <row r="32" spans="1:37" ht="18" customHeight="1">
      <c r="F32" s="248"/>
      <c r="G32" s="248" t="s">
        <v>439</v>
      </c>
      <c r="H32" s="248"/>
      <c r="I32" s="248"/>
      <c r="J32" s="248"/>
      <c r="K32" s="248"/>
      <c r="L32" s="248"/>
      <c r="M32" s="248"/>
      <c r="N32" s="248"/>
      <c r="O32" s="248"/>
      <c r="P32" s="248"/>
      <c r="Q32" s="248"/>
      <c r="R32" s="248"/>
      <c r="S32" s="248"/>
      <c r="T32" s="248"/>
      <c r="U32" s="248"/>
      <c r="V32" s="248"/>
      <c r="W32" s="248"/>
    </row>
    <row r="33" spans="1:33" ht="18" customHeight="1">
      <c r="F33" s="248"/>
      <c r="G33" s="248" t="s">
        <v>440</v>
      </c>
      <c r="H33" s="248"/>
      <c r="I33" s="248"/>
      <c r="J33" s="248"/>
      <c r="K33" s="248"/>
      <c r="L33" s="248"/>
      <c r="M33" s="248"/>
      <c r="N33" s="248"/>
      <c r="O33" s="248"/>
      <c r="P33" s="248"/>
      <c r="Q33" s="248"/>
      <c r="R33" s="248"/>
      <c r="S33" s="248"/>
      <c r="T33" s="248"/>
      <c r="U33" s="248"/>
      <c r="V33" s="248"/>
      <c r="W33" s="248"/>
    </row>
    <row r="34" spans="1:33" ht="18" customHeight="1">
      <c r="C34" s="98" t="s">
        <v>125</v>
      </c>
      <c r="F34" s="248" t="s">
        <v>202</v>
      </c>
      <c r="G34" s="248"/>
      <c r="H34" s="248"/>
      <c r="I34" s="248"/>
      <c r="J34" s="248"/>
      <c r="K34" s="248"/>
      <c r="L34" s="248"/>
      <c r="M34" s="248"/>
      <c r="N34" s="248"/>
      <c r="O34" s="248"/>
      <c r="P34" s="248"/>
      <c r="Q34" s="248"/>
      <c r="R34" s="248"/>
      <c r="S34" s="248"/>
      <c r="T34" s="248"/>
      <c r="U34" s="248"/>
      <c r="V34" s="248"/>
      <c r="W34" s="248"/>
    </row>
    <row r="35" spans="1:33" ht="18" customHeight="1">
      <c r="F35" s="248"/>
      <c r="G35" s="248" t="s">
        <v>441</v>
      </c>
      <c r="H35" s="248"/>
      <c r="I35" s="248"/>
      <c r="J35" s="248"/>
      <c r="K35" s="248"/>
      <c r="L35" s="248"/>
      <c r="M35" s="248"/>
      <c r="N35" s="248"/>
      <c r="O35" s="248"/>
      <c r="P35" s="248"/>
      <c r="Q35" s="248"/>
      <c r="R35" s="248"/>
      <c r="S35" s="248"/>
      <c r="T35" s="248"/>
      <c r="U35" s="248"/>
      <c r="V35" s="248"/>
      <c r="W35" s="248"/>
    </row>
    <row r="36" spans="1:33" ht="18" customHeight="1">
      <c r="F36" s="248"/>
      <c r="G36" s="248" t="s">
        <v>483</v>
      </c>
      <c r="H36" s="248"/>
      <c r="I36" s="248"/>
      <c r="J36" s="248"/>
      <c r="K36" s="248"/>
      <c r="L36" s="248"/>
      <c r="M36" s="248"/>
      <c r="N36" s="248"/>
      <c r="O36" s="248"/>
      <c r="P36" s="248"/>
      <c r="Q36" s="248"/>
      <c r="R36" s="248"/>
      <c r="S36" s="248"/>
      <c r="T36" s="248"/>
      <c r="U36" s="248"/>
      <c r="V36" s="248"/>
      <c r="W36" s="248"/>
    </row>
    <row r="37" spans="1:33" ht="18" customHeight="1">
      <c r="C37" s="98" t="s">
        <v>204</v>
      </c>
      <c r="F37" s="55" t="s">
        <v>203</v>
      </c>
    </row>
    <row r="39" spans="1:33" ht="18" customHeight="1">
      <c r="B39" s="258" t="s">
        <v>30</v>
      </c>
      <c r="C39" s="264" t="s">
        <v>25</v>
      </c>
      <c r="D39" s="264"/>
      <c r="E39" s="264"/>
      <c r="F39" s="264"/>
      <c r="G39" s="478">
        <f>'1)交付申請書'!G38</f>
        <v>0</v>
      </c>
      <c r="H39" s="479"/>
      <c r="I39" s="479"/>
      <c r="J39" s="479"/>
      <c r="K39" s="479"/>
      <c r="L39" s="479"/>
      <c r="M39" s="479"/>
      <c r="N39" s="479"/>
      <c r="O39" s="479"/>
      <c r="P39" s="480"/>
      <c r="R39" s="258" t="s">
        <v>31</v>
      </c>
      <c r="S39" s="264" t="s">
        <v>25</v>
      </c>
      <c r="T39" s="264"/>
      <c r="U39" s="264"/>
      <c r="V39" s="264"/>
      <c r="W39" s="478">
        <f>'1)交付申請書'!W38</f>
        <v>0</v>
      </c>
      <c r="X39" s="479"/>
      <c r="Y39" s="479"/>
      <c r="Z39" s="479"/>
      <c r="AA39" s="479"/>
      <c r="AB39" s="479"/>
      <c r="AC39" s="479"/>
      <c r="AD39" s="479"/>
      <c r="AE39" s="479"/>
      <c r="AF39" s="480"/>
      <c r="AG39" s="55" t="s">
        <v>43</v>
      </c>
    </row>
    <row r="40" spans="1:33" ht="18" customHeight="1">
      <c r="B40" s="259"/>
      <c r="C40" s="261" t="s">
        <v>20</v>
      </c>
      <c r="D40" s="262"/>
      <c r="E40" s="262"/>
      <c r="F40" s="263"/>
      <c r="G40" s="478">
        <f>'1)交付申請書'!G39</f>
        <v>0</v>
      </c>
      <c r="H40" s="479"/>
      <c r="I40" s="479"/>
      <c r="J40" s="479"/>
      <c r="K40" s="479"/>
      <c r="L40" s="479"/>
      <c r="M40" s="479"/>
      <c r="N40" s="479"/>
      <c r="O40" s="479"/>
      <c r="P40" s="480"/>
      <c r="R40" s="259"/>
      <c r="S40" s="261" t="s">
        <v>20</v>
      </c>
      <c r="T40" s="262"/>
      <c r="U40" s="262"/>
      <c r="V40" s="263"/>
      <c r="W40" s="478">
        <f>'1)交付申請書'!W39</f>
        <v>0</v>
      </c>
      <c r="X40" s="479"/>
      <c r="Y40" s="479"/>
      <c r="Z40" s="479"/>
      <c r="AA40" s="479"/>
      <c r="AB40" s="479"/>
      <c r="AC40" s="479"/>
      <c r="AD40" s="479"/>
      <c r="AE40" s="479"/>
      <c r="AF40" s="480"/>
      <c r="AG40" s="55" t="s">
        <v>43</v>
      </c>
    </row>
    <row r="41" spans="1:33" ht="18" customHeight="1">
      <c r="B41" s="259"/>
      <c r="C41" s="264" t="s">
        <v>26</v>
      </c>
      <c r="D41" s="264"/>
      <c r="E41" s="264"/>
      <c r="F41" s="264"/>
      <c r="G41" s="478">
        <f>'1)交付申請書'!G40</f>
        <v>0</v>
      </c>
      <c r="H41" s="479"/>
      <c r="I41" s="479"/>
      <c r="J41" s="479"/>
      <c r="K41" s="479"/>
      <c r="L41" s="479"/>
      <c r="M41" s="479"/>
      <c r="N41" s="479"/>
      <c r="O41" s="479"/>
      <c r="P41" s="480"/>
      <c r="R41" s="259"/>
      <c r="S41" s="264" t="s">
        <v>26</v>
      </c>
      <c r="T41" s="264"/>
      <c r="U41" s="264"/>
      <c r="V41" s="264"/>
      <c r="W41" s="478">
        <f>'1)交付申請書'!W40</f>
        <v>0</v>
      </c>
      <c r="X41" s="479"/>
      <c r="Y41" s="479"/>
      <c r="Z41" s="479"/>
      <c r="AA41" s="479"/>
      <c r="AB41" s="479"/>
      <c r="AC41" s="479"/>
      <c r="AD41" s="479"/>
      <c r="AE41" s="479"/>
      <c r="AF41" s="480"/>
      <c r="AG41" s="55" t="s">
        <v>43</v>
      </c>
    </row>
    <row r="42" spans="1:33" ht="18" customHeight="1">
      <c r="B42" s="259"/>
      <c r="C42" s="264" t="s">
        <v>21</v>
      </c>
      <c r="D42" s="264"/>
      <c r="E42" s="264"/>
      <c r="F42" s="264"/>
      <c r="G42" s="478">
        <f>'1)交付申請書'!G41</f>
        <v>0</v>
      </c>
      <c r="H42" s="479"/>
      <c r="I42" s="479"/>
      <c r="J42" s="479"/>
      <c r="K42" s="479"/>
      <c r="L42" s="479"/>
      <c r="M42" s="479"/>
      <c r="N42" s="479"/>
      <c r="O42" s="479"/>
      <c r="P42" s="480"/>
      <c r="R42" s="259"/>
      <c r="S42" s="264" t="s">
        <v>21</v>
      </c>
      <c r="T42" s="264"/>
      <c r="U42" s="264"/>
      <c r="V42" s="264"/>
      <c r="W42" s="478">
        <f>'1)交付申請書'!W41</f>
        <v>0</v>
      </c>
      <c r="X42" s="479"/>
      <c r="Y42" s="479"/>
      <c r="Z42" s="479"/>
      <c r="AA42" s="479"/>
      <c r="AB42" s="479"/>
      <c r="AC42" s="479"/>
      <c r="AD42" s="479"/>
      <c r="AE42" s="479"/>
      <c r="AF42" s="480"/>
      <c r="AG42" s="55" t="s">
        <v>43</v>
      </c>
    </row>
    <row r="43" spans="1:33" ht="18" customHeight="1">
      <c r="B43" s="259"/>
      <c r="C43" s="264" t="s">
        <v>23</v>
      </c>
      <c r="D43" s="264"/>
      <c r="E43" s="264"/>
      <c r="F43" s="264"/>
      <c r="G43" s="478">
        <f>'1)交付申請書'!G42</f>
        <v>0</v>
      </c>
      <c r="H43" s="479"/>
      <c r="I43" s="479"/>
      <c r="J43" s="479"/>
      <c r="K43" s="479"/>
      <c r="L43" s="479"/>
      <c r="M43" s="479"/>
      <c r="N43" s="479"/>
      <c r="O43" s="479"/>
      <c r="P43" s="480"/>
      <c r="R43" s="259"/>
      <c r="S43" s="264" t="s">
        <v>23</v>
      </c>
      <c r="T43" s="264"/>
      <c r="U43" s="264"/>
      <c r="V43" s="264"/>
      <c r="W43" s="478">
        <f>'1)交付申請書'!W42</f>
        <v>0</v>
      </c>
      <c r="X43" s="479"/>
      <c r="Y43" s="479"/>
      <c r="Z43" s="479"/>
      <c r="AA43" s="479"/>
      <c r="AB43" s="479"/>
      <c r="AC43" s="479"/>
      <c r="AD43" s="479"/>
      <c r="AE43" s="479"/>
      <c r="AF43" s="480"/>
      <c r="AG43" s="55" t="s">
        <v>43</v>
      </c>
    </row>
    <row r="44" spans="1:33" ht="18" customHeight="1">
      <c r="B44" s="260"/>
      <c r="C44" s="264" t="s">
        <v>22</v>
      </c>
      <c r="D44" s="264"/>
      <c r="E44" s="264"/>
      <c r="F44" s="264"/>
      <c r="G44" s="478">
        <f>'1)交付申請書'!G43</f>
        <v>0</v>
      </c>
      <c r="H44" s="479"/>
      <c r="I44" s="479"/>
      <c r="J44" s="479"/>
      <c r="K44" s="479"/>
      <c r="L44" s="479"/>
      <c r="M44" s="479"/>
      <c r="N44" s="479"/>
      <c r="O44" s="479"/>
      <c r="P44" s="480"/>
      <c r="R44" s="260"/>
      <c r="S44" s="264" t="s">
        <v>22</v>
      </c>
      <c r="T44" s="264"/>
      <c r="U44" s="264"/>
      <c r="V44" s="264"/>
      <c r="W44" s="478">
        <f>'1)交付申請書'!W43</f>
        <v>0</v>
      </c>
      <c r="X44" s="479"/>
      <c r="Y44" s="479"/>
      <c r="Z44" s="479"/>
      <c r="AA44" s="479"/>
      <c r="AB44" s="479"/>
      <c r="AC44" s="479"/>
      <c r="AD44" s="479"/>
      <c r="AE44" s="479"/>
      <c r="AF44" s="480"/>
      <c r="AG44" s="55" t="s">
        <v>43</v>
      </c>
    </row>
    <row r="46" spans="1:33" ht="18" customHeight="1">
      <c r="A46" s="55" t="s">
        <v>346</v>
      </c>
      <c r="B46" s="55" t="s">
        <v>347</v>
      </c>
      <c r="C46" s="55" t="s">
        <v>348</v>
      </c>
      <c r="D46" s="55" t="s">
        <v>341</v>
      </c>
      <c r="E46" s="55" t="s">
        <v>349</v>
      </c>
    </row>
    <row r="47" spans="1:33" ht="18" customHeight="1">
      <c r="A47" s="55">
        <f>X2</f>
        <v>0</v>
      </c>
      <c r="B47" s="55" t="e">
        <f>実績報告日</f>
        <v>#NAME?</v>
      </c>
      <c r="C47" s="55" t="e">
        <f>精算額</f>
        <v>#NAME?</v>
      </c>
      <c r="D47" s="55" t="str">
        <f>N25</f>
        <v>令和　年　月　日</v>
      </c>
      <c r="E47" s="55" t="str">
        <f>N26</f>
        <v>令和　年　月　日</v>
      </c>
    </row>
  </sheetData>
  <mergeCells count="42">
    <mergeCell ref="O23:U23"/>
    <mergeCell ref="N26:V26"/>
    <mergeCell ref="N25:V25"/>
    <mergeCell ref="W42:AF42"/>
    <mergeCell ref="C43:F43"/>
    <mergeCell ref="G43:P43"/>
    <mergeCell ref="S43:V43"/>
    <mergeCell ref="W43:AF43"/>
    <mergeCell ref="W44:AF44"/>
    <mergeCell ref="W39:AF39"/>
    <mergeCell ref="C40:F40"/>
    <mergeCell ref="G40:P40"/>
    <mergeCell ref="S40:V40"/>
    <mergeCell ref="W40:AF40"/>
    <mergeCell ref="C41:F41"/>
    <mergeCell ref="G41:P41"/>
    <mergeCell ref="S41:V41"/>
    <mergeCell ref="W41:AF41"/>
    <mergeCell ref="B39:B44"/>
    <mergeCell ref="C39:F39"/>
    <mergeCell ref="G39:P39"/>
    <mergeCell ref="R39:R44"/>
    <mergeCell ref="S39:V39"/>
    <mergeCell ref="C42:F42"/>
    <mergeCell ref="G42:P42"/>
    <mergeCell ref="S42:V42"/>
    <mergeCell ref="C44:F44"/>
    <mergeCell ref="G44:P44"/>
    <mergeCell ref="S44:V44"/>
    <mergeCell ref="O21:U21"/>
    <mergeCell ref="X2:AF2"/>
    <mergeCell ref="X3:AF3"/>
    <mergeCell ref="X7:AD7"/>
    <mergeCell ref="O8:T8"/>
    <mergeCell ref="V8:AF8"/>
    <mergeCell ref="O9:T9"/>
    <mergeCell ref="V9:AF9"/>
    <mergeCell ref="O10:T10"/>
    <mergeCell ref="V10:AF10"/>
    <mergeCell ref="I13:AC13"/>
    <mergeCell ref="L16:M16"/>
    <mergeCell ref="O16:Q16"/>
  </mergeCells>
  <phoneticPr fontId="5"/>
  <dataValidations count="1">
    <dataValidation imeMode="off" allowBlank="1" showInputMessage="1" showErrorMessage="1" sqref="D16 F16 O16 H16" xr:uid="{00000000-0002-0000-0F00-000000000000}"/>
  </dataValidations>
  <pageMargins left="0.70866141732283472" right="0.70866141732283472" top="0.74803149606299213" bottom="0.74803149606299213" header="0.31496062992125984" footer="0.31496062992125984"/>
  <pageSetup paperSize="9" scale="98"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D3F0-4360-48CE-B53E-9AB55D2B76A5}">
  <sheetPr>
    <tabColor rgb="FF92D050"/>
    <pageSetUpPr fitToPage="1"/>
  </sheetPr>
  <dimension ref="A1:N44"/>
  <sheetViews>
    <sheetView showZeros="0" view="pageBreakPreview" topLeftCell="D10" zoomScale="80" zoomScaleNormal="55" zoomScaleSheetLayoutView="80" workbookViewId="0">
      <selection activeCell="P47" sqref="P47"/>
    </sheetView>
  </sheetViews>
  <sheetFormatPr defaultColWidth="8.90625" defaultRowHeight="13"/>
  <cols>
    <col min="1" max="1" width="6.08984375" style="35" customWidth="1"/>
    <col min="2" max="2" width="32.36328125" style="35" customWidth="1"/>
    <col min="3" max="3" width="24.453125" style="35" customWidth="1"/>
    <col min="4" max="4" width="24.81640625" style="35" customWidth="1"/>
    <col min="5" max="6" width="17.08984375" style="35" customWidth="1"/>
    <col min="7" max="7" width="17.1796875" style="35" customWidth="1"/>
    <col min="8" max="14" width="17.08984375" style="35" customWidth="1"/>
    <col min="15" max="248" width="8.90625" style="35"/>
    <col min="249" max="249" width="6.08984375" style="35" customWidth="1"/>
    <col min="250" max="250" width="14.1796875" style="35" customWidth="1"/>
    <col min="251" max="251" width="48.08984375" style="35" customWidth="1"/>
    <col min="252" max="252" width="28.36328125" style="35" customWidth="1"/>
    <col min="253" max="253" width="27.08984375" style="35" customWidth="1"/>
    <col min="254" max="255" width="17.08984375" style="35" customWidth="1"/>
    <col min="256" max="256" width="17.1796875" style="35" customWidth="1"/>
    <col min="257" max="260" width="17.08984375" style="35" customWidth="1"/>
    <col min="261" max="504" width="8.90625" style="35"/>
    <col min="505" max="505" width="6.08984375" style="35" customWidth="1"/>
    <col min="506" max="506" width="14.1796875" style="35" customWidth="1"/>
    <col min="507" max="507" width="48.08984375" style="35" customWidth="1"/>
    <col min="508" max="508" width="28.36328125" style="35" customWidth="1"/>
    <col min="509" max="509" width="27.08984375" style="35" customWidth="1"/>
    <col min="510" max="511" width="17.08984375" style="35" customWidth="1"/>
    <col min="512" max="512" width="17.1796875" style="35" customWidth="1"/>
    <col min="513" max="516" width="17.08984375" style="35" customWidth="1"/>
    <col min="517" max="760" width="8.90625" style="35"/>
    <col min="761" max="761" width="6.08984375" style="35" customWidth="1"/>
    <col min="762" max="762" width="14.1796875" style="35" customWidth="1"/>
    <col min="763" max="763" width="48.08984375" style="35" customWidth="1"/>
    <col min="764" max="764" width="28.36328125" style="35" customWidth="1"/>
    <col min="765" max="765" width="27.08984375" style="35" customWidth="1"/>
    <col min="766" max="767" width="17.08984375" style="35" customWidth="1"/>
    <col min="768" max="768" width="17.1796875" style="35" customWidth="1"/>
    <col min="769" max="772" width="17.08984375" style="35" customWidth="1"/>
    <col min="773" max="1016" width="8.90625" style="35"/>
    <col min="1017" max="1017" width="6.08984375" style="35" customWidth="1"/>
    <col min="1018" max="1018" width="14.1796875" style="35" customWidth="1"/>
    <col min="1019" max="1019" width="48.08984375" style="35" customWidth="1"/>
    <col min="1020" max="1020" width="28.36328125" style="35" customWidth="1"/>
    <col min="1021" max="1021" width="27.08984375" style="35" customWidth="1"/>
    <col min="1022" max="1023" width="17.08984375" style="35" customWidth="1"/>
    <col min="1024" max="1024" width="17.1796875" style="35" customWidth="1"/>
    <col min="1025" max="1028" width="17.08984375" style="35" customWidth="1"/>
    <col min="1029" max="1272" width="8.90625" style="35"/>
    <col min="1273" max="1273" width="6.08984375" style="35" customWidth="1"/>
    <col min="1274" max="1274" width="14.1796875" style="35" customWidth="1"/>
    <col min="1275" max="1275" width="48.08984375" style="35" customWidth="1"/>
    <col min="1276" max="1276" width="28.36328125" style="35" customWidth="1"/>
    <col min="1277" max="1277" width="27.08984375" style="35" customWidth="1"/>
    <col min="1278" max="1279" width="17.08984375" style="35" customWidth="1"/>
    <col min="1280" max="1280" width="17.1796875" style="35" customWidth="1"/>
    <col min="1281" max="1284" width="17.08984375" style="35" customWidth="1"/>
    <col min="1285" max="1528" width="8.90625" style="35"/>
    <col min="1529" max="1529" width="6.08984375" style="35" customWidth="1"/>
    <col min="1530" max="1530" width="14.1796875" style="35" customWidth="1"/>
    <col min="1531" max="1531" width="48.08984375" style="35" customWidth="1"/>
    <col min="1532" max="1532" width="28.36328125" style="35" customWidth="1"/>
    <col min="1533" max="1533" width="27.08984375" style="35" customWidth="1"/>
    <col min="1534" max="1535" width="17.08984375" style="35" customWidth="1"/>
    <col min="1536" max="1536" width="17.1796875" style="35" customWidth="1"/>
    <col min="1537" max="1540" width="17.08984375" style="35" customWidth="1"/>
    <col min="1541" max="1784" width="8.90625" style="35"/>
    <col min="1785" max="1785" width="6.08984375" style="35" customWidth="1"/>
    <col min="1786" max="1786" width="14.1796875" style="35" customWidth="1"/>
    <col min="1787" max="1787" width="48.08984375" style="35" customWidth="1"/>
    <col min="1788" max="1788" width="28.36328125" style="35" customWidth="1"/>
    <col min="1789" max="1789" width="27.08984375" style="35" customWidth="1"/>
    <col min="1790" max="1791" width="17.08984375" style="35" customWidth="1"/>
    <col min="1792" max="1792" width="17.1796875" style="35" customWidth="1"/>
    <col min="1793" max="1796" width="17.08984375" style="35" customWidth="1"/>
    <col min="1797" max="2040" width="8.90625" style="35"/>
    <col min="2041" max="2041" width="6.08984375" style="35" customWidth="1"/>
    <col min="2042" max="2042" width="14.1796875" style="35" customWidth="1"/>
    <col min="2043" max="2043" width="48.08984375" style="35" customWidth="1"/>
    <col min="2044" max="2044" width="28.36328125" style="35" customWidth="1"/>
    <col min="2045" max="2045" width="27.08984375" style="35" customWidth="1"/>
    <col min="2046" max="2047" width="17.08984375" style="35" customWidth="1"/>
    <col min="2048" max="2048" width="17.1796875" style="35" customWidth="1"/>
    <col min="2049" max="2052" width="17.08984375" style="35" customWidth="1"/>
    <col min="2053" max="2296" width="8.90625" style="35"/>
    <col min="2297" max="2297" width="6.08984375" style="35" customWidth="1"/>
    <col min="2298" max="2298" width="14.1796875" style="35" customWidth="1"/>
    <col min="2299" max="2299" width="48.08984375" style="35" customWidth="1"/>
    <col min="2300" max="2300" width="28.36328125" style="35" customWidth="1"/>
    <col min="2301" max="2301" width="27.08984375" style="35" customWidth="1"/>
    <col min="2302" max="2303" width="17.08984375" style="35" customWidth="1"/>
    <col min="2304" max="2304" width="17.1796875" style="35" customWidth="1"/>
    <col min="2305" max="2308" width="17.08984375" style="35" customWidth="1"/>
    <col min="2309" max="2552" width="8.90625" style="35"/>
    <col min="2553" max="2553" width="6.08984375" style="35" customWidth="1"/>
    <col min="2554" max="2554" width="14.1796875" style="35" customWidth="1"/>
    <col min="2555" max="2555" width="48.08984375" style="35" customWidth="1"/>
    <col min="2556" max="2556" width="28.36328125" style="35" customWidth="1"/>
    <col min="2557" max="2557" width="27.08984375" style="35" customWidth="1"/>
    <col min="2558" max="2559" width="17.08984375" style="35" customWidth="1"/>
    <col min="2560" max="2560" width="17.1796875" style="35" customWidth="1"/>
    <col min="2561" max="2564" width="17.08984375" style="35" customWidth="1"/>
    <col min="2565" max="2808" width="8.90625" style="35"/>
    <col min="2809" max="2809" width="6.08984375" style="35" customWidth="1"/>
    <col min="2810" max="2810" width="14.1796875" style="35" customWidth="1"/>
    <col min="2811" max="2811" width="48.08984375" style="35" customWidth="1"/>
    <col min="2812" max="2812" width="28.36328125" style="35" customWidth="1"/>
    <col min="2813" max="2813" width="27.08984375" style="35" customWidth="1"/>
    <col min="2814" max="2815" width="17.08984375" style="35" customWidth="1"/>
    <col min="2816" max="2816" width="17.1796875" style="35" customWidth="1"/>
    <col min="2817" max="2820" width="17.08984375" style="35" customWidth="1"/>
    <col min="2821" max="3064" width="8.90625" style="35"/>
    <col min="3065" max="3065" width="6.08984375" style="35" customWidth="1"/>
    <col min="3066" max="3066" width="14.1796875" style="35" customWidth="1"/>
    <col min="3067" max="3067" width="48.08984375" style="35" customWidth="1"/>
    <col min="3068" max="3068" width="28.36328125" style="35" customWidth="1"/>
    <col min="3069" max="3069" width="27.08984375" style="35" customWidth="1"/>
    <col min="3070" max="3071" width="17.08984375" style="35" customWidth="1"/>
    <col min="3072" max="3072" width="17.1796875" style="35" customWidth="1"/>
    <col min="3073" max="3076" width="17.08984375" style="35" customWidth="1"/>
    <col min="3077" max="3320" width="8.90625" style="35"/>
    <col min="3321" max="3321" width="6.08984375" style="35" customWidth="1"/>
    <col min="3322" max="3322" width="14.1796875" style="35" customWidth="1"/>
    <col min="3323" max="3323" width="48.08984375" style="35" customWidth="1"/>
    <col min="3324" max="3324" width="28.36328125" style="35" customWidth="1"/>
    <col min="3325" max="3325" width="27.08984375" style="35" customWidth="1"/>
    <col min="3326" max="3327" width="17.08984375" style="35" customWidth="1"/>
    <col min="3328" max="3328" width="17.1796875" style="35" customWidth="1"/>
    <col min="3329" max="3332" width="17.08984375" style="35" customWidth="1"/>
    <col min="3333" max="3576" width="8.90625" style="35"/>
    <col min="3577" max="3577" width="6.08984375" style="35" customWidth="1"/>
    <col min="3578" max="3578" width="14.1796875" style="35" customWidth="1"/>
    <col min="3579" max="3579" width="48.08984375" style="35" customWidth="1"/>
    <col min="3580" max="3580" width="28.36328125" style="35" customWidth="1"/>
    <col min="3581" max="3581" width="27.08984375" style="35" customWidth="1"/>
    <col min="3582" max="3583" width="17.08984375" style="35" customWidth="1"/>
    <col min="3584" max="3584" width="17.1796875" style="35" customWidth="1"/>
    <col min="3585" max="3588" width="17.08984375" style="35" customWidth="1"/>
    <col min="3589" max="3832" width="8.90625" style="35"/>
    <col min="3833" max="3833" width="6.08984375" style="35" customWidth="1"/>
    <col min="3834" max="3834" width="14.1796875" style="35" customWidth="1"/>
    <col min="3835" max="3835" width="48.08984375" style="35" customWidth="1"/>
    <col min="3836" max="3836" width="28.36328125" style="35" customWidth="1"/>
    <col min="3837" max="3837" width="27.08984375" style="35" customWidth="1"/>
    <col min="3838" max="3839" width="17.08984375" style="35" customWidth="1"/>
    <col min="3840" max="3840" width="17.1796875" style="35" customWidth="1"/>
    <col min="3841" max="3844" width="17.08984375" style="35" customWidth="1"/>
    <col min="3845" max="4088" width="8.90625" style="35"/>
    <col min="4089" max="4089" width="6.08984375" style="35" customWidth="1"/>
    <col min="4090" max="4090" width="14.1796875" style="35" customWidth="1"/>
    <col min="4091" max="4091" width="48.08984375" style="35" customWidth="1"/>
    <col min="4092" max="4092" width="28.36328125" style="35" customWidth="1"/>
    <col min="4093" max="4093" width="27.08984375" style="35" customWidth="1"/>
    <col min="4094" max="4095" width="17.08984375" style="35" customWidth="1"/>
    <col min="4096" max="4096" width="17.1796875" style="35" customWidth="1"/>
    <col min="4097" max="4100" width="17.08984375" style="35" customWidth="1"/>
    <col min="4101" max="4344" width="8.90625" style="35"/>
    <col min="4345" max="4345" width="6.08984375" style="35" customWidth="1"/>
    <col min="4346" max="4346" width="14.1796875" style="35" customWidth="1"/>
    <col min="4347" max="4347" width="48.08984375" style="35" customWidth="1"/>
    <col min="4348" max="4348" width="28.36328125" style="35" customWidth="1"/>
    <col min="4349" max="4349" width="27.08984375" style="35" customWidth="1"/>
    <col min="4350" max="4351" width="17.08984375" style="35" customWidth="1"/>
    <col min="4352" max="4352" width="17.1796875" style="35" customWidth="1"/>
    <col min="4353" max="4356" width="17.08984375" style="35" customWidth="1"/>
    <col min="4357" max="4600" width="8.90625" style="35"/>
    <col min="4601" max="4601" width="6.08984375" style="35" customWidth="1"/>
    <col min="4602" max="4602" width="14.1796875" style="35" customWidth="1"/>
    <col min="4603" max="4603" width="48.08984375" style="35" customWidth="1"/>
    <col min="4604" max="4604" width="28.36328125" style="35" customWidth="1"/>
    <col min="4605" max="4605" width="27.08984375" style="35" customWidth="1"/>
    <col min="4606" max="4607" width="17.08984375" style="35" customWidth="1"/>
    <col min="4608" max="4608" width="17.1796875" style="35" customWidth="1"/>
    <col min="4609" max="4612" width="17.08984375" style="35" customWidth="1"/>
    <col min="4613" max="4856" width="8.90625" style="35"/>
    <col min="4857" max="4857" width="6.08984375" style="35" customWidth="1"/>
    <col min="4858" max="4858" width="14.1796875" style="35" customWidth="1"/>
    <col min="4859" max="4859" width="48.08984375" style="35" customWidth="1"/>
    <col min="4860" max="4860" width="28.36328125" style="35" customWidth="1"/>
    <col min="4861" max="4861" width="27.08984375" style="35" customWidth="1"/>
    <col min="4862" max="4863" width="17.08984375" style="35" customWidth="1"/>
    <col min="4864" max="4864" width="17.1796875" style="35" customWidth="1"/>
    <col min="4865" max="4868" width="17.08984375" style="35" customWidth="1"/>
    <col min="4869" max="5112" width="8.90625" style="35"/>
    <col min="5113" max="5113" width="6.08984375" style="35" customWidth="1"/>
    <col min="5114" max="5114" width="14.1796875" style="35" customWidth="1"/>
    <col min="5115" max="5115" width="48.08984375" style="35" customWidth="1"/>
    <col min="5116" max="5116" width="28.36328125" style="35" customWidth="1"/>
    <col min="5117" max="5117" width="27.08984375" style="35" customWidth="1"/>
    <col min="5118" max="5119" width="17.08984375" style="35" customWidth="1"/>
    <col min="5120" max="5120" width="17.1796875" style="35" customWidth="1"/>
    <col min="5121" max="5124" width="17.08984375" style="35" customWidth="1"/>
    <col min="5125" max="5368" width="8.90625" style="35"/>
    <col min="5369" max="5369" width="6.08984375" style="35" customWidth="1"/>
    <col min="5370" max="5370" width="14.1796875" style="35" customWidth="1"/>
    <col min="5371" max="5371" width="48.08984375" style="35" customWidth="1"/>
    <col min="5372" max="5372" width="28.36328125" style="35" customWidth="1"/>
    <col min="5373" max="5373" width="27.08984375" style="35" customWidth="1"/>
    <col min="5374" max="5375" width="17.08984375" style="35" customWidth="1"/>
    <col min="5376" max="5376" width="17.1796875" style="35" customWidth="1"/>
    <col min="5377" max="5380" width="17.08984375" style="35" customWidth="1"/>
    <col min="5381" max="5624" width="8.90625" style="35"/>
    <col min="5625" max="5625" width="6.08984375" style="35" customWidth="1"/>
    <col min="5626" max="5626" width="14.1796875" style="35" customWidth="1"/>
    <col min="5627" max="5627" width="48.08984375" style="35" customWidth="1"/>
    <col min="5628" max="5628" width="28.36328125" style="35" customWidth="1"/>
    <col min="5629" max="5629" width="27.08984375" style="35" customWidth="1"/>
    <col min="5630" max="5631" width="17.08984375" style="35" customWidth="1"/>
    <col min="5632" max="5632" width="17.1796875" style="35" customWidth="1"/>
    <col min="5633" max="5636" width="17.08984375" style="35" customWidth="1"/>
    <col min="5637" max="5880" width="8.90625" style="35"/>
    <col min="5881" max="5881" width="6.08984375" style="35" customWidth="1"/>
    <col min="5882" max="5882" width="14.1796875" style="35" customWidth="1"/>
    <col min="5883" max="5883" width="48.08984375" style="35" customWidth="1"/>
    <col min="5884" max="5884" width="28.36328125" style="35" customWidth="1"/>
    <col min="5885" max="5885" width="27.08984375" style="35" customWidth="1"/>
    <col min="5886" max="5887" width="17.08984375" style="35" customWidth="1"/>
    <col min="5888" max="5888" width="17.1796875" style="35" customWidth="1"/>
    <col min="5889" max="5892" width="17.08984375" style="35" customWidth="1"/>
    <col min="5893" max="6136" width="8.90625" style="35"/>
    <col min="6137" max="6137" width="6.08984375" style="35" customWidth="1"/>
    <col min="6138" max="6138" width="14.1796875" style="35" customWidth="1"/>
    <col min="6139" max="6139" width="48.08984375" style="35" customWidth="1"/>
    <col min="6140" max="6140" width="28.36328125" style="35" customWidth="1"/>
    <col min="6141" max="6141" width="27.08984375" style="35" customWidth="1"/>
    <col min="6142" max="6143" width="17.08984375" style="35" customWidth="1"/>
    <col min="6144" max="6144" width="17.1796875" style="35" customWidth="1"/>
    <col min="6145" max="6148" width="17.08984375" style="35" customWidth="1"/>
    <col min="6149" max="6392" width="8.90625" style="35"/>
    <col min="6393" max="6393" width="6.08984375" style="35" customWidth="1"/>
    <col min="6394" max="6394" width="14.1796875" style="35" customWidth="1"/>
    <col min="6395" max="6395" width="48.08984375" style="35" customWidth="1"/>
    <col min="6396" max="6396" width="28.36328125" style="35" customWidth="1"/>
    <col min="6397" max="6397" width="27.08984375" style="35" customWidth="1"/>
    <col min="6398" max="6399" width="17.08984375" style="35" customWidth="1"/>
    <col min="6400" max="6400" width="17.1796875" style="35" customWidth="1"/>
    <col min="6401" max="6404" width="17.08984375" style="35" customWidth="1"/>
    <col min="6405" max="6648" width="8.90625" style="35"/>
    <col min="6649" max="6649" width="6.08984375" style="35" customWidth="1"/>
    <col min="6650" max="6650" width="14.1796875" style="35" customWidth="1"/>
    <col min="6651" max="6651" width="48.08984375" style="35" customWidth="1"/>
    <col min="6652" max="6652" width="28.36328125" style="35" customWidth="1"/>
    <col min="6653" max="6653" width="27.08984375" style="35" customWidth="1"/>
    <col min="6654" max="6655" width="17.08984375" style="35" customWidth="1"/>
    <col min="6656" max="6656" width="17.1796875" style="35" customWidth="1"/>
    <col min="6657" max="6660" width="17.08984375" style="35" customWidth="1"/>
    <col min="6661" max="6904" width="8.90625" style="35"/>
    <col min="6905" max="6905" width="6.08984375" style="35" customWidth="1"/>
    <col min="6906" max="6906" width="14.1796875" style="35" customWidth="1"/>
    <col min="6907" max="6907" width="48.08984375" style="35" customWidth="1"/>
    <col min="6908" max="6908" width="28.36328125" style="35" customWidth="1"/>
    <col min="6909" max="6909" width="27.08984375" style="35" customWidth="1"/>
    <col min="6910" max="6911" width="17.08984375" style="35" customWidth="1"/>
    <col min="6912" max="6912" width="17.1796875" style="35" customWidth="1"/>
    <col min="6913" max="6916" width="17.08984375" style="35" customWidth="1"/>
    <col min="6917" max="7160" width="8.90625" style="35"/>
    <col min="7161" max="7161" width="6.08984375" style="35" customWidth="1"/>
    <col min="7162" max="7162" width="14.1796875" style="35" customWidth="1"/>
    <col min="7163" max="7163" width="48.08984375" style="35" customWidth="1"/>
    <col min="7164" max="7164" width="28.36328125" style="35" customWidth="1"/>
    <col min="7165" max="7165" width="27.08984375" style="35" customWidth="1"/>
    <col min="7166" max="7167" width="17.08984375" style="35" customWidth="1"/>
    <col min="7168" max="7168" width="17.1796875" style="35" customWidth="1"/>
    <col min="7169" max="7172" width="17.08984375" style="35" customWidth="1"/>
    <col min="7173" max="7416" width="8.90625" style="35"/>
    <col min="7417" max="7417" width="6.08984375" style="35" customWidth="1"/>
    <col min="7418" max="7418" width="14.1796875" style="35" customWidth="1"/>
    <col min="7419" max="7419" width="48.08984375" style="35" customWidth="1"/>
    <col min="7420" max="7420" width="28.36328125" style="35" customWidth="1"/>
    <col min="7421" max="7421" width="27.08984375" style="35" customWidth="1"/>
    <col min="7422" max="7423" width="17.08984375" style="35" customWidth="1"/>
    <col min="7424" max="7424" width="17.1796875" style="35" customWidth="1"/>
    <col min="7425" max="7428" width="17.08984375" style="35" customWidth="1"/>
    <col min="7429" max="7672" width="8.90625" style="35"/>
    <col min="7673" max="7673" width="6.08984375" style="35" customWidth="1"/>
    <col min="7674" max="7674" width="14.1796875" style="35" customWidth="1"/>
    <col min="7675" max="7675" width="48.08984375" style="35" customWidth="1"/>
    <col min="7676" max="7676" width="28.36328125" style="35" customWidth="1"/>
    <col min="7677" max="7677" width="27.08984375" style="35" customWidth="1"/>
    <col min="7678" max="7679" width="17.08984375" style="35" customWidth="1"/>
    <col min="7680" max="7680" width="17.1796875" style="35" customWidth="1"/>
    <col min="7681" max="7684" width="17.08984375" style="35" customWidth="1"/>
    <col min="7685" max="7928" width="8.90625" style="35"/>
    <col min="7929" max="7929" width="6.08984375" style="35" customWidth="1"/>
    <col min="7930" max="7930" width="14.1796875" style="35" customWidth="1"/>
    <col min="7931" max="7931" width="48.08984375" style="35" customWidth="1"/>
    <col min="7932" max="7932" width="28.36328125" style="35" customWidth="1"/>
    <col min="7933" max="7933" width="27.08984375" style="35" customWidth="1"/>
    <col min="7934" max="7935" width="17.08984375" style="35" customWidth="1"/>
    <col min="7936" max="7936" width="17.1796875" style="35" customWidth="1"/>
    <col min="7937" max="7940" width="17.08984375" style="35" customWidth="1"/>
    <col min="7941" max="8184" width="8.90625" style="35"/>
    <col min="8185" max="8185" width="6.08984375" style="35" customWidth="1"/>
    <col min="8186" max="8186" width="14.1796875" style="35" customWidth="1"/>
    <col min="8187" max="8187" width="48.08984375" style="35" customWidth="1"/>
    <col min="8188" max="8188" width="28.36328125" style="35" customWidth="1"/>
    <col min="8189" max="8189" width="27.08984375" style="35" customWidth="1"/>
    <col min="8190" max="8191" width="17.08984375" style="35" customWidth="1"/>
    <col min="8192" max="8192" width="17.1796875" style="35" customWidth="1"/>
    <col min="8193" max="8196" width="17.08984375" style="35" customWidth="1"/>
    <col min="8197" max="8440" width="8.90625" style="35"/>
    <col min="8441" max="8441" width="6.08984375" style="35" customWidth="1"/>
    <col min="8442" max="8442" width="14.1796875" style="35" customWidth="1"/>
    <col min="8443" max="8443" width="48.08984375" style="35" customWidth="1"/>
    <col min="8444" max="8444" width="28.36328125" style="35" customWidth="1"/>
    <col min="8445" max="8445" width="27.08984375" style="35" customWidth="1"/>
    <col min="8446" max="8447" width="17.08984375" style="35" customWidth="1"/>
    <col min="8448" max="8448" width="17.1796875" style="35" customWidth="1"/>
    <col min="8449" max="8452" width="17.08984375" style="35" customWidth="1"/>
    <col min="8453" max="8696" width="8.90625" style="35"/>
    <col min="8697" max="8697" width="6.08984375" style="35" customWidth="1"/>
    <col min="8698" max="8698" width="14.1796875" style="35" customWidth="1"/>
    <col min="8699" max="8699" width="48.08984375" style="35" customWidth="1"/>
    <col min="8700" max="8700" width="28.36328125" style="35" customWidth="1"/>
    <col min="8701" max="8701" width="27.08984375" style="35" customWidth="1"/>
    <col min="8702" max="8703" width="17.08984375" style="35" customWidth="1"/>
    <col min="8704" max="8704" width="17.1796875" style="35" customWidth="1"/>
    <col min="8705" max="8708" width="17.08984375" style="35" customWidth="1"/>
    <col min="8709" max="8952" width="8.90625" style="35"/>
    <col min="8953" max="8953" width="6.08984375" style="35" customWidth="1"/>
    <col min="8954" max="8954" width="14.1796875" style="35" customWidth="1"/>
    <col min="8955" max="8955" width="48.08984375" style="35" customWidth="1"/>
    <col min="8956" max="8956" width="28.36328125" style="35" customWidth="1"/>
    <col min="8957" max="8957" width="27.08984375" style="35" customWidth="1"/>
    <col min="8958" max="8959" width="17.08984375" style="35" customWidth="1"/>
    <col min="8960" max="8960" width="17.1796875" style="35" customWidth="1"/>
    <col min="8961" max="8964" width="17.08984375" style="35" customWidth="1"/>
    <col min="8965" max="9208" width="8.90625" style="35"/>
    <col min="9209" max="9209" width="6.08984375" style="35" customWidth="1"/>
    <col min="9210" max="9210" width="14.1796875" style="35" customWidth="1"/>
    <col min="9211" max="9211" width="48.08984375" style="35" customWidth="1"/>
    <col min="9212" max="9212" width="28.36328125" style="35" customWidth="1"/>
    <col min="9213" max="9213" width="27.08984375" style="35" customWidth="1"/>
    <col min="9214" max="9215" width="17.08984375" style="35" customWidth="1"/>
    <col min="9216" max="9216" width="17.1796875" style="35" customWidth="1"/>
    <col min="9217" max="9220" width="17.08984375" style="35" customWidth="1"/>
    <col min="9221" max="9464" width="8.90625" style="35"/>
    <col min="9465" max="9465" width="6.08984375" style="35" customWidth="1"/>
    <col min="9466" max="9466" width="14.1796875" style="35" customWidth="1"/>
    <col min="9467" max="9467" width="48.08984375" style="35" customWidth="1"/>
    <col min="9468" max="9468" width="28.36328125" style="35" customWidth="1"/>
    <col min="9469" max="9469" width="27.08984375" style="35" customWidth="1"/>
    <col min="9470" max="9471" width="17.08984375" style="35" customWidth="1"/>
    <col min="9472" max="9472" width="17.1796875" style="35" customWidth="1"/>
    <col min="9473" max="9476" width="17.08984375" style="35" customWidth="1"/>
    <col min="9477" max="9720" width="8.90625" style="35"/>
    <col min="9721" max="9721" width="6.08984375" style="35" customWidth="1"/>
    <col min="9722" max="9722" width="14.1796875" style="35" customWidth="1"/>
    <col min="9723" max="9723" width="48.08984375" style="35" customWidth="1"/>
    <col min="9724" max="9724" width="28.36328125" style="35" customWidth="1"/>
    <col min="9725" max="9725" width="27.08984375" style="35" customWidth="1"/>
    <col min="9726" max="9727" width="17.08984375" style="35" customWidth="1"/>
    <col min="9728" max="9728" width="17.1796875" style="35" customWidth="1"/>
    <col min="9729" max="9732" width="17.08984375" style="35" customWidth="1"/>
    <col min="9733" max="9976" width="8.90625" style="35"/>
    <col min="9977" max="9977" width="6.08984375" style="35" customWidth="1"/>
    <col min="9978" max="9978" width="14.1796875" style="35" customWidth="1"/>
    <col min="9979" max="9979" width="48.08984375" style="35" customWidth="1"/>
    <col min="9980" max="9980" width="28.36328125" style="35" customWidth="1"/>
    <col min="9981" max="9981" width="27.08984375" style="35" customWidth="1"/>
    <col min="9982" max="9983" width="17.08984375" style="35" customWidth="1"/>
    <col min="9984" max="9984" width="17.1796875" style="35" customWidth="1"/>
    <col min="9985" max="9988" width="17.08984375" style="35" customWidth="1"/>
    <col min="9989" max="10232" width="8.90625" style="35"/>
    <col min="10233" max="10233" width="6.08984375" style="35" customWidth="1"/>
    <col min="10234" max="10234" width="14.1796875" style="35" customWidth="1"/>
    <col min="10235" max="10235" width="48.08984375" style="35" customWidth="1"/>
    <col min="10236" max="10236" width="28.36328125" style="35" customWidth="1"/>
    <col min="10237" max="10237" width="27.08984375" style="35" customWidth="1"/>
    <col min="10238" max="10239" width="17.08984375" style="35" customWidth="1"/>
    <col min="10240" max="10240" width="17.1796875" style="35" customWidth="1"/>
    <col min="10241" max="10244" width="17.08984375" style="35" customWidth="1"/>
    <col min="10245" max="10488" width="8.90625" style="35"/>
    <col min="10489" max="10489" width="6.08984375" style="35" customWidth="1"/>
    <col min="10490" max="10490" width="14.1796875" style="35" customWidth="1"/>
    <col min="10491" max="10491" width="48.08984375" style="35" customWidth="1"/>
    <col min="10492" max="10492" width="28.36328125" style="35" customWidth="1"/>
    <col min="10493" max="10493" width="27.08984375" style="35" customWidth="1"/>
    <col min="10494" max="10495" width="17.08984375" style="35" customWidth="1"/>
    <col min="10496" max="10496" width="17.1796875" style="35" customWidth="1"/>
    <col min="10497" max="10500" width="17.08984375" style="35" customWidth="1"/>
    <col min="10501" max="10744" width="8.90625" style="35"/>
    <col min="10745" max="10745" width="6.08984375" style="35" customWidth="1"/>
    <col min="10746" max="10746" width="14.1796875" style="35" customWidth="1"/>
    <col min="10747" max="10747" width="48.08984375" style="35" customWidth="1"/>
    <col min="10748" max="10748" width="28.36328125" style="35" customWidth="1"/>
    <col min="10749" max="10749" width="27.08984375" style="35" customWidth="1"/>
    <col min="10750" max="10751" width="17.08984375" style="35" customWidth="1"/>
    <col min="10752" max="10752" width="17.1796875" style="35" customWidth="1"/>
    <col min="10753" max="10756" width="17.08984375" style="35" customWidth="1"/>
    <col min="10757" max="11000" width="8.90625" style="35"/>
    <col min="11001" max="11001" width="6.08984375" style="35" customWidth="1"/>
    <col min="11002" max="11002" width="14.1796875" style="35" customWidth="1"/>
    <col min="11003" max="11003" width="48.08984375" style="35" customWidth="1"/>
    <col min="11004" max="11004" width="28.36328125" style="35" customWidth="1"/>
    <col min="11005" max="11005" width="27.08984375" style="35" customWidth="1"/>
    <col min="11006" max="11007" width="17.08984375" style="35" customWidth="1"/>
    <col min="11008" max="11008" width="17.1796875" style="35" customWidth="1"/>
    <col min="11009" max="11012" width="17.08984375" style="35" customWidth="1"/>
    <col min="11013" max="11256" width="8.90625" style="35"/>
    <col min="11257" max="11257" width="6.08984375" style="35" customWidth="1"/>
    <col min="11258" max="11258" width="14.1796875" style="35" customWidth="1"/>
    <col min="11259" max="11259" width="48.08984375" style="35" customWidth="1"/>
    <col min="11260" max="11260" width="28.36328125" style="35" customWidth="1"/>
    <col min="11261" max="11261" width="27.08984375" style="35" customWidth="1"/>
    <col min="11262" max="11263" width="17.08984375" style="35" customWidth="1"/>
    <col min="11264" max="11264" width="17.1796875" style="35" customWidth="1"/>
    <col min="11265" max="11268" width="17.08984375" style="35" customWidth="1"/>
    <col min="11269" max="11512" width="8.90625" style="35"/>
    <col min="11513" max="11513" width="6.08984375" style="35" customWidth="1"/>
    <col min="11514" max="11514" width="14.1796875" style="35" customWidth="1"/>
    <col min="11515" max="11515" width="48.08984375" style="35" customWidth="1"/>
    <col min="11516" max="11516" width="28.36328125" style="35" customWidth="1"/>
    <col min="11517" max="11517" width="27.08984375" style="35" customWidth="1"/>
    <col min="11518" max="11519" width="17.08984375" style="35" customWidth="1"/>
    <col min="11520" max="11520" width="17.1796875" style="35" customWidth="1"/>
    <col min="11521" max="11524" width="17.08984375" style="35" customWidth="1"/>
    <col min="11525" max="11768" width="8.90625" style="35"/>
    <col min="11769" max="11769" width="6.08984375" style="35" customWidth="1"/>
    <col min="11770" max="11770" width="14.1796875" style="35" customWidth="1"/>
    <col min="11771" max="11771" width="48.08984375" style="35" customWidth="1"/>
    <col min="11772" max="11772" width="28.36328125" style="35" customWidth="1"/>
    <col min="11773" max="11773" width="27.08984375" style="35" customWidth="1"/>
    <col min="11774" max="11775" width="17.08984375" style="35" customWidth="1"/>
    <col min="11776" max="11776" width="17.1796875" style="35" customWidth="1"/>
    <col min="11777" max="11780" width="17.08984375" style="35" customWidth="1"/>
    <col min="11781" max="12024" width="8.90625" style="35"/>
    <col min="12025" max="12025" width="6.08984375" style="35" customWidth="1"/>
    <col min="12026" max="12026" width="14.1796875" style="35" customWidth="1"/>
    <col min="12027" max="12027" width="48.08984375" style="35" customWidth="1"/>
    <col min="12028" max="12028" width="28.36328125" style="35" customWidth="1"/>
    <col min="12029" max="12029" width="27.08984375" style="35" customWidth="1"/>
    <col min="12030" max="12031" width="17.08984375" style="35" customWidth="1"/>
    <col min="12032" max="12032" width="17.1796875" style="35" customWidth="1"/>
    <col min="12033" max="12036" width="17.08984375" style="35" customWidth="1"/>
    <col min="12037" max="12280" width="8.90625" style="35"/>
    <col min="12281" max="12281" width="6.08984375" style="35" customWidth="1"/>
    <col min="12282" max="12282" width="14.1796875" style="35" customWidth="1"/>
    <col min="12283" max="12283" width="48.08984375" style="35" customWidth="1"/>
    <col min="12284" max="12284" width="28.36328125" style="35" customWidth="1"/>
    <col min="12285" max="12285" width="27.08984375" style="35" customWidth="1"/>
    <col min="12286" max="12287" width="17.08984375" style="35" customWidth="1"/>
    <col min="12288" max="12288" width="17.1796875" style="35" customWidth="1"/>
    <col min="12289" max="12292" width="17.08984375" style="35" customWidth="1"/>
    <col min="12293" max="12536" width="8.90625" style="35"/>
    <col min="12537" max="12537" width="6.08984375" style="35" customWidth="1"/>
    <col min="12538" max="12538" width="14.1796875" style="35" customWidth="1"/>
    <col min="12539" max="12539" width="48.08984375" style="35" customWidth="1"/>
    <col min="12540" max="12540" width="28.36328125" style="35" customWidth="1"/>
    <col min="12541" max="12541" width="27.08984375" style="35" customWidth="1"/>
    <col min="12542" max="12543" width="17.08984375" style="35" customWidth="1"/>
    <col min="12544" max="12544" width="17.1796875" style="35" customWidth="1"/>
    <col min="12545" max="12548" width="17.08984375" style="35" customWidth="1"/>
    <col min="12549" max="12792" width="8.90625" style="35"/>
    <col min="12793" max="12793" width="6.08984375" style="35" customWidth="1"/>
    <col min="12794" max="12794" width="14.1796875" style="35" customWidth="1"/>
    <col min="12795" max="12795" width="48.08984375" style="35" customWidth="1"/>
    <col min="12796" max="12796" width="28.36328125" style="35" customWidth="1"/>
    <col min="12797" max="12797" width="27.08984375" style="35" customWidth="1"/>
    <col min="12798" max="12799" width="17.08984375" style="35" customWidth="1"/>
    <col min="12800" max="12800" width="17.1796875" style="35" customWidth="1"/>
    <col min="12801" max="12804" width="17.08984375" style="35" customWidth="1"/>
    <col min="12805" max="13048" width="8.90625" style="35"/>
    <col min="13049" max="13049" width="6.08984375" style="35" customWidth="1"/>
    <col min="13050" max="13050" width="14.1796875" style="35" customWidth="1"/>
    <col min="13051" max="13051" width="48.08984375" style="35" customWidth="1"/>
    <col min="13052" max="13052" width="28.36328125" style="35" customWidth="1"/>
    <col min="13053" max="13053" width="27.08984375" style="35" customWidth="1"/>
    <col min="13054" max="13055" width="17.08984375" style="35" customWidth="1"/>
    <col min="13056" max="13056" width="17.1796875" style="35" customWidth="1"/>
    <col min="13057" max="13060" width="17.08984375" style="35" customWidth="1"/>
    <col min="13061" max="13304" width="8.90625" style="35"/>
    <col min="13305" max="13305" width="6.08984375" style="35" customWidth="1"/>
    <col min="13306" max="13306" width="14.1796875" style="35" customWidth="1"/>
    <col min="13307" max="13307" width="48.08984375" style="35" customWidth="1"/>
    <col min="13308" max="13308" width="28.36328125" style="35" customWidth="1"/>
    <col min="13309" max="13309" width="27.08984375" style="35" customWidth="1"/>
    <col min="13310" max="13311" width="17.08984375" style="35" customWidth="1"/>
    <col min="13312" max="13312" width="17.1796875" style="35" customWidth="1"/>
    <col min="13313" max="13316" width="17.08984375" style="35" customWidth="1"/>
    <col min="13317" max="13560" width="8.90625" style="35"/>
    <col min="13561" max="13561" width="6.08984375" style="35" customWidth="1"/>
    <col min="13562" max="13562" width="14.1796875" style="35" customWidth="1"/>
    <col min="13563" max="13563" width="48.08984375" style="35" customWidth="1"/>
    <col min="13564" max="13564" width="28.36328125" style="35" customWidth="1"/>
    <col min="13565" max="13565" width="27.08984375" style="35" customWidth="1"/>
    <col min="13566" max="13567" width="17.08984375" style="35" customWidth="1"/>
    <col min="13568" max="13568" width="17.1796875" style="35" customWidth="1"/>
    <col min="13569" max="13572" width="17.08984375" style="35" customWidth="1"/>
    <col min="13573" max="13816" width="8.90625" style="35"/>
    <col min="13817" max="13817" width="6.08984375" style="35" customWidth="1"/>
    <col min="13818" max="13818" width="14.1796875" style="35" customWidth="1"/>
    <col min="13819" max="13819" width="48.08984375" style="35" customWidth="1"/>
    <col min="13820" max="13820" width="28.36328125" style="35" customWidth="1"/>
    <col min="13821" max="13821" width="27.08984375" style="35" customWidth="1"/>
    <col min="13822" max="13823" width="17.08984375" style="35" customWidth="1"/>
    <col min="13824" max="13824" width="17.1796875" style="35" customWidth="1"/>
    <col min="13825" max="13828" width="17.08984375" style="35" customWidth="1"/>
    <col min="13829" max="14072" width="8.90625" style="35"/>
    <col min="14073" max="14073" width="6.08984375" style="35" customWidth="1"/>
    <col min="14074" max="14074" width="14.1796875" style="35" customWidth="1"/>
    <col min="14075" max="14075" width="48.08984375" style="35" customWidth="1"/>
    <col min="14076" max="14076" width="28.36328125" style="35" customWidth="1"/>
    <col min="14077" max="14077" width="27.08984375" style="35" customWidth="1"/>
    <col min="14078" max="14079" width="17.08984375" style="35" customWidth="1"/>
    <col min="14080" max="14080" width="17.1796875" style="35" customWidth="1"/>
    <col min="14081" max="14084" width="17.08984375" style="35" customWidth="1"/>
    <col min="14085" max="14328" width="8.90625" style="35"/>
    <col min="14329" max="14329" width="6.08984375" style="35" customWidth="1"/>
    <col min="14330" max="14330" width="14.1796875" style="35" customWidth="1"/>
    <col min="14331" max="14331" width="48.08984375" style="35" customWidth="1"/>
    <col min="14332" max="14332" width="28.36328125" style="35" customWidth="1"/>
    <col min="14333" max="14333" width="27.08984375" style="35" customWidth="1"/>
    <col min="14334" max="14335" width="17.08984375" style="35" customWidth="1"/>
    <col min="14336" max="14336" width="17.1796875" style="35" customWidth="1"/>
    <col min="14337" max="14340" width="17.08984375" style="35" customWidth="1"/>
    <col min="14341" max="14584" width="8.90625" style="35"/>
    <col min="14585" max="14585" width="6.08984375" style="35" customWidth="1"/>
    <col min="14586" max="14586" width="14.1796875" style="35" customWidth="1"/>
    <col min="14587" max="14587" width="48.08984375" style="35" customWidth="1"/>
    <col min="14588" max="14588" width="28.36328125" style="35" customWidth="1"/>
    <col min="14589" max="14589" width="27.08984375" style="35" customWidth="1"/>
    <col min="14590" max="14591" width="17.08984375" style="35" customWidth="1"/>
    <col min="14592" max="14592" width="17.1796875" style="35" customWidth="1"/>
    <col min="14593" max="14596" width="17.08984375" style="35" customWidth="1"/>
    <col min="14597" max="14840" width="8.90625" style="35"/>
    <col min="14841" max="14841" width="6.08984375" style="35" customWidth="1"/>
    <col min="14842" max="14842" width="14.1796875" style="35" customWidth="1"/>
    <col min="14843" max="14843" width="48.08984375" style="35" customWidth="1"/>
    <col min="14844" max="14844" width="28.36328125" style="35" customWidth="1"/>
    <col min="14845" max="14845" width="27.08984375" style="35" customWidth="1"/>
    <col min="14846" max="14847" width="17.08984375" style="35" customWidth="1"/>
    <col min="14848" max="14848" width="17.1796875" style="35" customWidth="1"/>
    <col min="14849" max="14852" width="17.08984375" style="35" customWidth="1"/>
    <col min="14853" max="15096" width="8.90625" style="35"/>
    <col min="15097" max="15097" width="6.08984375" style="35" customWidth="1"/>
    <col min="15098" max="15098" width="14.1796875" style="35" customWidth="1"/>
    <col min="15099" max="15099" width="48.08984375" style="35" customWidth="1"/>
    <col min="15100" max="15100" width="28.36328125" style="35" customWidth="1"/>
    <col min="15101" max="15101" width="27.08984375" style="35" customWidth="1"/>
    <col min="15102" max="15103" width="17.08984375" style="35" customWidth="1"/>
    <col min="15104" max="15104" width="17.1796875" style="35" customWidth="1"/>
    <col min="15105" max="15108" width="17.08984375" style="35" customWidth="1"/>
    <col min="15109" max="15352" width="8.90625" style="35"/>
    <col min="15353" max="15353" width="6.08984375" style="35" customWidth="1"/>
    <col min="15354" max="15354" width="14.1796875" style="35" customWidth="1"/>
    <col min="15355" max="15355" width="48.08984375" style="35" customWidth="1"/>
    <col min="15356" max="15356" width="28.36328125" style="35" customWidth="1"/>
    <col min="15357" max="15357" width="27.08984375" style="35" customWidth="1"/>
    <col min="15358" max="15359" width="17.08984375" style="35" customWidth="1"/>
    <col min="15360" max="15360" width="17.1796875" style="35" customWidth="1"/>
    <col min="15361" max="15364" width="17.08984375" style="35" customWidth="1"/>
    <col min="15365" max="15608" width="8.90625" style="35"/>
    <col min="15609" max="15609" width="6.08984375" style="35" customWidth="1"/>
    <col min="15610" max="15610" width="14.1796875" style="35" customWidth="1"/>
    <col min="15611" max="15611" width="48.08984375" style="35" customWidth="1"/>
    <col min="15612" max="15612" width="28.36328125" style="35" customWidth="1"/>
    <col min="15613" max="15613" width="27.08984375" style="35" customWidth="1"/>
    <col min="15614" max="15615" width="17.08984375" style="35" customWidth="1"/>
    <col min="15616" max="15616" width="17.1796875" style="35" customWidth="1"/>
    <col min="15617" max="15620" width="17.08984375" style="35" customWidth="1"/>
    <col min="15621" max="15864" width="8.90625" style="35"/>
    <col min="15865" max="15865" width="6.08984375" style="35" customWidth="1"/>
    <col min="15866" max="15866" width="14.1796875" style="35" customWidth="1"/>
    <col min="15867" max="15867" width="48.08984375" style="35" customWidth="1"/>
    <col min="15868" max="15868" width="28.36328125" style="35" customWidth="1"/>
    <col min="15869" max="15869" width="27.08984375" style="35" customWidth="1"/>
    <col min="15870" max="15871" width="17.08984375" style="35" customWidth="1"/>
    <col min="15872" max="15872" width="17.1796875" style="35" customWidth="1"/>
    <col min="15873" max="15876" width="17.08984375" style="35" customWidth="1"/>
    <col min="15877" max="16120" width="8.90625" style="35"/>
    <col min="16121" max="16121" width="6.08984375" style="35" customWidth="1"/>
    <col min="16122" max="16122" width="14.1796875" style="35" customWidth="1"/>
    <col min="16123" max="16123" width="48.08984375" style="35" customWidth="1"/>
    <col min="16124" max="16124" width="28.36328125" style="35" customWidth="1"/>
    <col min="16125" max="16125" width="27.08984375" style="35" customWidth="1"/>
    <col min="16126" max="16127" width="17.08984375" style="35" customWidth="1"/>
    <col min="16128" max="16128" width="17.1796875" style="35" customWidth="1"/>
    <col min="16129" max="16132" width="17.08984375" style="35" customWidth="1"/>
    <col min="16133" max="16384" width="8.90625" style="35"/>
  </cols>
  <sheetData>
    <row r="1" spans="1:14" ht="14">
      <c r="A1" s="54" t="s">
        <v>244</v>
      </c>
    </row>
    <row r="2" spans="1:14" ht="21" customHeight="1">
      <c r="B2" s="68"/>
      <c r="C2" s="68"/>
      <c r="D2" s="68"/>
      <c r="E2" s="69" t="s">
        <v>303</v>
      </c>
      <c r="F2" s="68"/>
      <c r="G2" s="68"/>
      <c r="H2" s="68"/>
      <c r="I2" s="68"/>
      <c r="J2" s="68"/>
      <c r="K2" s="68"/>
      <c r="L2" s="68"/>
      <c r="M2" s="68"/>
      <c r="N2" s="68"/>
    </row>
    <row r="3" spans="1:14" ht="21">
      <c r="A3" s="66"/>
      <c r="B3" s="66"/>
      <c r="C3" s="66"/>
      <c r="D3" s="66"/>
      <c r="E3" s="66"/>
      <c r="F3" s="66"/>
      <c r="G3" s="66"/>
      <c r="H3" s="66"/>
      <c r="I3" s="66"/>
    </row>
    <row r="4" spans="1:14" ht="16.5">
      <c r="A4" s="51"/>
      <c r="B4" s="52"/>
      <c r="C4" s="52"/>
      <c r="D4" s="52"/>
      <c r="E4" s="52"/>
      <c r="F4" s="52"/>
      <c r="G4" s="52"/>
      <c r="I4" s="74" t="s">
        <v>98</v>
      </c>
      <c r="J4" s="281"/>
      <c r="K4" s="281"/>
      <c r="L4" s="281"/>
      <c r="M4" s="151"/>
      <c r="N4" s="151"/>
    </row>
    <row r="5" spans="1:14" ht="16.5">
      <c r="A5" s="53"/>
    </row>
    <row r="6" spans="1:14" ht="16.25" customHeight="1">
      <c r="A6" s="277" t="s">
        <v>45</v>
      </c>
      <c r="B6" s="279" t="s">
        <v>453</v>
      </c>
      <c r="C6" s="279" t="s">
        <v>455</v>
      </c>
      <c r="D6" s="279" t="s">
        <v>63</v>
      </c>
      <c r="E6" s="282" t="s">
        <v>47</v>
      </c>
      <c r="F6" s="282" t="s">
        <v>65</v>
      </c>
      <c r="G6" s="282" t="s">
        <v>101</v>
      </c>
      <c r="H6" s="282" t="s">
        <v>451</v>
      </c>
      <c r="I6" s="286" t="s">
        <v>452</v>
      </c>
      <c r="J6" s="282" t="s">
        <v>480</v>
      </c>
      <c r="K6" s="282" t="s">
        <v>358</v>
      </c>
      <c r="L6" s="284" t="s">
        <v>368</v>
      </c>
      <c r="M6" s="497" t="s">
        <v>250</v>
      </c>
      <c r="N6" s="497" t="s">
        <v>251</v>
      </c>
    </row>
    <row r="7" spans="1:14" ht="74.25" customHeight="1">
      <c r="A7" s="278"/>
      <c r="B7" s="280"/>
      <c r="C7" s="280"/>
      <c r="D7" s="280"/>
      <c r="E7" s="283"/>
      <c r="F7" s="283"/>
      <c r="G7" s="283"/>
      <c r="H7" s="283"/>
      <c r="I7" s="283"/>
      <c r="J7" s="283"/>
      <c r="K7" s="283"/>
      <c r="L7" s="285"/>
      <c r="M7" s="497"/>
      <c r="N7" s="497"/>
    </row>
    <row r="8" spans="1:14" ht="14">
      <c r="A8" s="62">
        <f>ROW(A8)-7</f>
        <v>1</v>
      </c>
      <c r="B8" s="107">
        <f>'1-1)所要額調書'!B8</f>
        <v>0</v>
      </c>
      <c r="C8" s="107">
        <f>'1-1)所要額調書'!C8</f>
        <v>0</v>
      </c>
      <c r="D8" s="107">
        <f>'1-1)所要額調書'!D8</f>
        <v>0</v>
      </c>
      <c r="E8" s="76">
        <f>'1-1)所要額調書'!E8</f>
        <v>0</v>
      </c>
      <c r="F8" s="76">
        <f>'1-1)所要額調書'!F8</f>
        <v>0</v>
      </c>
      <c r="G8" s="63"/>
      <c r="H8" s="63">
        <f>ROUNDDOWN(G8*1/2,0)</f>
        <v>0</v>
      </c>
      <c r="I8" s="63">
        <v>500000</v>
      </c>
      <c r="J8" s="149"/>
      <c r="K8" s="63">
        <f>MIN(H8,I8-J8)</f>
        <v>0</v>
      </c>
      <c r="L8" s="63">
        <f>ROUNDDOWN(K8,-3)</f>
        <v>0</v>
      </c>
      <c r="M8" s="76">
        <f>'1-1)所要額調書'!L8</f>
        <v>0</v>
      </c>
      <c r="N8" s="63">
        <f>MIN(L8:M8)</f>
        <v>0</v>
      </c>
    </row>
    <row r="9" spans="1:14" ht="14">
      <c r="A9" s="62">
        <f t="shared" ref="A9:A37" si="0">ROW(A9)-7</f>
        <v>2</v>
      </c>
      <c r="B9" s="107">
        <f>'1-1)所要額調書'!B9</f>
        <v>0</v>
      </c>
      <c r="C9" s="107">
        <f>'1-1)所要額調書'!C9</f>
        <v>0</v>
      </c>
      <c r="D9" s="107">
        <f>'1-1)所要額調書'!D9</f>
        <v>0</v>
      </c>
      <c r="E9" s="76">
        <f>'1-1)所要額調書'!E9</f>
        <v>0</v>
      </c>
      <c r="F9" s="76">
        <f>'1-1)所要額調書'!F9</f>
        <v>0</v>
      </c>
      <c r="G9" s="63">
        <f t="shared" ref="G9:G37" si="1">E9-F9</f>
        <v>0</v>
      </c>
      <c r="H9" s="63">
        <f t="shared" ref="H9:H37" si="2">ROUNDDOWN(G9*1/2,0)</f>
        <v>0</v>
      </c>
      <c r="I9" s="63">
        <v>500000</v>
      </c>
      <c r="J9" s="149"/>
      <c r="K9" s="63">
        <f t="shared" ref="K9:K37" si="3">MIN(H9,I9-J9)</f>
        <v>0</v>
      </c>
      <c r="L9" s="63">
        <f t="shared" ref="L9:L37" si="4">ROUNDDOWN(K9,-3)</f>
        <v>0</v>
      </c>
      <c r="M9" s="76">
        <f>'1-1)所要額調書'!L9</f>
        <v>0</v>
      </c>
      <c r="N9" s="63">
        <f t="shared" ref="N9:N37" si="5">MIN(L9:M9)</f>
        <v>0</v>
      </c>
    </row>
    <row r="10" spans="1:14" ht="14">
      <c r="A10" s="62">
        <f t="shared" si="0"/>
        <v>3</v>
      </c>
      <c r="B10" s="107">
        <f>'1-1)所要額調書'!B10</f>
        <v>0</v>
      </c>
      <c r="C10" s="107">
        <f>'1-1)所要額調書'!C10</f>
        <v>0</v>
      </c>
      <c r="D10" s="107">
        <f>'1-1)所要額調書'!D10</f>
        <v>0</v>
      </c>
      <c r="E10" s="76">
        <f>'1-1)所要額調書'!E10</f>
        <v>0</v>
      </c>
      <c r="F10" s="76">
        <f>'1-1)所要額調書'!F10</f>
        <v>0</v>
      </c>
      <c r="G10" s="63">
        <f t="shared" si="1"/>
        <v>0</v>
      </c>
      <c r="H10" s="63">
        <f t="shared" si="2"/>
        <v>0</v>
      </c>
      <c r="I10" s="63">
        <v>500000</v>
      </c>
      <c r="J10" s="149"/>
      <c r="K10" s="63">
        <f t="shared" si="3"/>
        <v>0</v>
      </c>
      <c r="L10" s="63">
        <f t="shared" si="4"/>
        <v>0</v>
      </c>
      <c r="M10" s="76">
        <f>'1-1)所要額調書'!L10</f>
        <v>0</v>
      </c>
      <c r="N10" s="63">
        <f t="shared" si="5"/>
        <v>0</v>
      </c>
    </row>
    <row r="11" spans="1:14" ht="14">
      <c r="A11" s="62">
        <f t="shared" si="0"/>
        <v>4</v>
      </c>
      <c r="B11" s="107">
        <f>'1-1)所要額調書'!B11</f>
        <v>0</v>
      </c>
      <c r="C11" s="107">
        <f>'1-1)所要額調書'!C11</f>
        <v>0</v>
      </c>
      <c r="D11" s="107">
        <f>'1-1)所要額調書'!D11</f>
        <v>0</v>
      </c>
      <c r="E11" s="76">
        <f>'1-1)所要額調書'!E11</f>
        <v>0</v>
      </c>
      <c r="F11" s="76">
        <f>'1-1)所要額調書'!F11</f>
        <v>0</v>
      </c>
      <c r="G11" s="63">
        <f t="shared" si="1"/>
        <v>0</v>
      </c>
      <c r="H11" s="63">
        <f t="shared" si="2"/>
        <v>0</v>
      </c>
      <c r="I11" s="63">
        <v>500000</v>
      </c>
      <c r="J11" s="149"/>
      <c r="K11" s="63">
        <f t="shared" si="3"/>
        <v>0</v>
      </c>
      <c r="L11" s="63">
        <f t="shared" si="4"/>
        <v>0</v>
      </c>
      <c r="M11" s="76">
        <f>'1-1)所要額調書'!L11</f>
        <v>0</v>
      </c>
      <c r="N11" s="63">
        <f t="shared" si="5"/>
        <v>0</v>
      </c>
    </row>
    <row r="12" spans="1:14" ht="14">
      <c r="A12" s="62">
        <f t="shared" si="0"/>
        <v>5</v>
      </c>
      <c r="B12" s="107">
        <f>'1-1)所要額調書'!B12</f>
        <v>0</v>
      </c>
      <c r="C12" s="107">
        <f>'1-1)所要額調書'!C12</f>
        <v>0</v>
      </c>
      <c r="D12" s="107">
        <f>'1-1)所要額調書'!D12</f>
        <v>0</v>
      </c>
      <c r="E12" s="76">
        <f>'1-1)所要額調書'!E12</f>
        <v>0</v>
      </c>
      <c r="F12" s="76">
        <f>'1-1)所要額調書'!F12</f>
        <v>0</v>
      </c>
      <c r="G12" s="63">
        <f t="shared" si="1"/>
        <v>0</v>
      </c>
      <c r="H12" s="63">
        <f t="shared" si="2"/>
        <v>0</v>
      </c>
      <c r="I12" s="63">
        <v>500000</v>
      </c>
      <c r="J12" s="149"/>
      <c r="K12" s="63">
        <f t="shared" si="3"/>
        <v>0</v>
      </c>
      <c r="L12" s="63">
        <f t="shared" si="4"/>
        <v>0</v>
      </c>
      <c r="M12" s="76">
        <f>'1-1)所要額調書'!L12</f>
        <v>0</v>
      </c>
      <c r="N12" s="63">
        <f t="shared" si="5"/>
        <v>0</v>
      </c>
    </row>
    <row r="13" spans="1:14" ht="14">
      <c r="A13" s="62">
        <f t="shared" si="0"/>
        <v>6</v>
      </c>
      <c r="B13" s="107">
        <f>'1-1)所要額調書'!B13</f>
        <v>0</v>
      </c>
      <c r="C13" s="107">
        <f>'1-1)所要額調書'!C13</f>
        <v>0</v>
      </c>
      <c r="D13" s="107">
        <f>'1-1)所要額調書'!D13</f>
        <v>0</v>
      </c>
      <c r="E13" s="76">
        <f>'1-1)所要額調書'!E13</f>
        <v>0</v>
      </c>
      <c r="F13" s="76">
        <f>'1-1)所要額調書'!F13</f>
        <v>0</v>
      </c>
      <c r="G13" s="63">
        <f t="shared" si="1"/>
        <v>0</v>
      </c>
      <c r="H13" s="63">
        <f t="shared" si="2"/>
        <v>0</v>
      </c>
      <c r="I13" s="63">
        <v>500000</v>
      </c>
      <c r="J13" s="149"/>
      <c r="K13" s="63">
        <f t="shared" si="3"/>
        <v>0</v>
      </c>
      <c r="L13" s="63">
        <f t="shared" si="4"/>
        <v>0</v>
      </c>
      <c r="M13" s="76">
        <f>'1-1)所要額調書'!L13</f>
        <v>0</v>
      </c>
      <c r="N13" s="63">
        <f t="shared" si="5"/>
        <v>0</v>
      </c>
    </row>
    <row r="14" spans="1:14" ht="14">
      <c r="A14" s="62">
        <f t="shared" si="0"/>
        <v>7</v>
      </c>
      <c r="B14" s="107">
        <f>'1-1)所要額調書'!B14</f>
        <v>0</v>
      </c>
      <c r="C14" s="107">
        <f>'1-1)所要額調書'!C14</f>
        <v>0</v>
      </c>
      <c r="D14" s="107">
        <f>'1-1)所要額調書'!D14</f>
        <v>0</v>
      </c>
      <c r="E14" s="76">
        <f>'1-1)所要額調書'!E14</f>
        <v>0</v>
      </c>
      <c r="F14" s="76">
        <f>'1-1)所要額調書'!F14</f>
        <v>0</v>
      </c>
      <c r="G14" s="63">
        <f t="shared" si="1"/>
        <v>0</v>
      </c>
      <c r="H14" s="63">
        <f t="shared" si="2"/>
        <v>0</v>
      </c>
      <c r="I14" s="63">
        <v>500000</v>
      </c>
      <c r="J14" s="149"/>
      <c r="K14" s="63">
        <f t="shared" si="3"/>
        <v>0</v>
      </c>
      <c r="L14" s="63">
        <f t="shared" si="4"/>
        <v>0</v>
      </c>
      <c r="M14" s="76">
        <f>'1-1)所要額調書'!L14</f>
        <v>0</v>
      </c>
      <c r="N14" s="63">
        <f t="shared" si="5"/>
        <v>0</v>
      </c>
    </row>
    <row r="15" spans="1:14" ht="14">
      <c r="A15" s="62">
        <f t="shared" si="0"/>
        <v>8</v>
      </c>
      <c r="B15" s="107">
        <f>'1-1)所要額調書'!B15</f>
        <v>0</v>
      </c>
      <c r="C15" s="107">
        <f>'1-1)所要額調書'!C15</f>
        <v>0</v>
      </c>
      <c r="D15" s="107">
        <f>'1-1)所要額調書'!D15</f>
        <v>0</v>
      </c>
      <c r="E15" s="76">
        <f>'1-1)所要額調書'!E15</f>
        <v>0</v>
      </c>
      <c r="F15" s="76">
        <f>'1-1)所要額調書'!F15</f>
        <v>0</v>
      </c>
      <c r="G15" s="63">
        <f t="shared" si="1"/>
        <v>0</v>
      </c>
      <c r="H15" s="63">
        <f t="shared" si="2"/>
        <v>0</v>
      </c>
      <c r="I15" s="63">
        <v>500000</v>
      </c>
      <c r="J15" s="149"/>
      <c r="K15" s="63">
        <f t="shared" si="3"/>
        <v>0</v>
      </c>
      <c r="L15" s="63">
        <f t="shared" si="4"/>
        <v>0</v>
      </c>
      <c r="M15" s="76">
        <f>'1-1)所要額調書'!L15</f>
        <v>0</v>
      </c>
      <c r="N15" s="63">
        <f t="shared" si="5"/>
        <v>0</v>
      </c>
    </row>
    <row r="16" spans="1:14" ht="14">
      <c r="A16" s="62">
        <f t="shared" si="0"/>
        <v>9</v>
      </c>
      <c r="B16" s="107">
        <f>'1-1)所要額調書'!B16</f>
        <v>0</v>
      </c>
      <c r="C16" s="107">
        <f>'1-1)所要額調書'!C16</f>
        <v>0</v>
      </c>
      <c r="D16" s="107">
        <f>'1-1)所要額調書'!D16</f>
        <v>0</v>
      </c>
      <c r="E16" s="76">
        <f>'1-1)所要額調書'!E16</f>
        <v>0</v>
      </c>
      <c r="F16" s="76">
        <f>'1-1)所要額調書'!F16</f>
        <v>0</v>
      </c>
      <c r="G16" s="63">
        <f t="shared" si="1"/>
        <v>0</v>
      </c>
      <c r="H16" s="63">
        <f t="shared" si="2"/>
        <v>0</v>
      </c>
      <c r="I16" s="63">
        <v>500000</v>
      </c>
      <c r="J16" s="149"/>
      <c r="K16" s="63">
        <f t="shared" si="3"/>
        <v>0</v>
      </c>
      <c r="L16" s="63">
        <f t="shared" si="4"/>
        <v>0</v>
      </c>
      <c r="M16" s="76">
        <f>'1-1)所要額調書'!L16</f>
        <v>0</v>
      </c>
      <c r="N16" s="63">
        <f t="shared" si="5"/>
        <v>0</v>
      </c>
    </row>
    <row r="17" spans="1:14" ht="14">
      <c r="A17" s="62">
        <f t="shared" si="0"/>
        <v>10</v>
      </c>
      <c r="B17" s="107">
        <f>'1-1)所要額調書'!B17</f>
        <v>0</v>
      </c>
      <c r="C17" s="107">
        <f>'1-1)所要額調書'!C17</f>
        <v>0</v>
      </c>
      <c r="D17" s="107">
        <f>'1-1)所要額調書'!D17</f>
        <v>0</v>
      </c>
      <c r="E17" s="76">
        <f>'1-1)所要額調書'!E17</f>
        <v>0</v>
      </c>
      <c r="F17" s="76">
        <f>'1-1)所要額調書'!F17</f>
        <v>0</v>
      </c>
      <c r="G17" s="63">
        <f t="shared" si="1"/>
        <v>0</v>
      </c>
      <c r="H17" s="63">
        <f t="shared" si="2"/>
        <v>0</v>
      </c>
      <c r="I17" s="63">
        <v>500000</v>
      </c>
      <c r="J17" s="149"/>
      <c r="K17" s="63">
        <f t="shared" si="3"/>
        <v>0</v>
      </c>
      <c r="L17" s="63">
        <f t="shared" si="4"/>
        <v>0</v>
      </c>
      <c r="M17" s="76">
        <f>'1-1)所要額調書'!L17</f>
        <v>0</v>
      </c>
      <c r="N17" s="63">
        <f t="shared" si="5"/>
        <v>0</v>
      </c>
    </row>
    <row r="18" spans="1:14" ht="14">
      <c r="A18" s="62">
        <f t="shared" si="0"/>
        <v>11</v>
      </c>
      <c r="B18" s="107">
        <f>'1-1)所要額調書'!B18</f>
        <v>0</v>
      </c>
      <c r="C18" s="107">
        <f>'1-1)所要額調書'!C18</f>
        <v>0</v>
      </c>
      <c r="D18" s="107">
        <f>'1-1)所要額調書'!D18</f>
        <v>0</v>
      </c>
      <c r="E18" s="76">
        <f>'1-1)所要額調書'!E18</f>
        <v>0</v>
      </c>
      <c r="F18" s="76">
        <f>'1-1)所要額調書'!F18</f>
        <v>0</v>
      </c>
      <c r="G18" s="63">
        <f t="shared" si="1"/>
        <v>0</v>
      </c>
      <c r="H18" s="63">
        <f t="shared" si="2"/>
        <v>0</v>
      </c>
      <c r="I18" s="63">
        <v>500000</v>
      </c>
      <c r="J18" s="149"/>
      <c r="K18" s="63">
        <f t="shared" si="3"/>
        <v>0</v>
      </c>
      <c r="L18" s="63">
        <f t="shared" si="4"/>
        <v>0</v>
      </c>
      <c r="M18" s="76">
        <f>'1-1)所要額調書'!L18</f>
        <v>0</v>
      </c>
      <c r="N18" s="63">
        <f t="shared" si="5"/>
        <v>0</v>
      </c>
    </row>
    <row r="19" spans="1:14" ht="14">
      <c r="A19" s="62">
        <f t="shared" si="0"/>
        <v>12</v>
      </c>
      <c r="B19" s="107">
        <f>'1-1)所要額調書'!B19</f>
        <v>0</v>
      </c>
      <c r="C19" s="107">
        <f>'1-1)所要額調書'!C19</f>
        <v>0</v>
      </c>
      <c r="D19" s="107">
        <f>'1-1)所要額調書'!D19</f>
        <v>0</v>
      </c>
      <c r="E19" s="76">
        <f>'1-1)所要額調書'!E19</f>
        <v>0</v>
      </c>
      <c r="F19" s="76">
        <f>'1-1)所要額調書'!F19</f>
        <v>0</v>
      </c>
      <c r="G19" s="63">
        <f t="shared" si="1"/>
        <v>0</v>
      </c>
      <c r="H19" s="63">
        <f t="shared" si="2"/>
        <v>0</v>
      </c>
      <c r="I19" s="63">
        <v>500000</v>
      </c>
      <c r="J19" s="149"/>
      <c r="K19" s="63">
        <f t="shared" si="3"/>
        <v>0</v>
      </c>
      <c r="L19" s="63">
        <f t="shared" si="4"/>
        <v>0</v>
      </c>
      <c r="M19" s="76">
        <f>'1-1)所要額調書'!L19</f>
        <v>0</v>
      </c>
      <c r="N19" s="63">
        <f t="shared" si="5"/>
        <v>0</v>
      </c>
    </row>
    <row r="20" spans="1:14" ht="14">
      <c r="A20" s="62">
        <f t="shared" si="0"/>
        <v>13</v>
      </c>
      <c r="B20" s="107">
        <f>'1-1)所要額調書'!B20</f>
        <v>0</v>
      </c>
      <c r="C20" s="107">
        <f>'1-1)所要額調書'!C20</f>
        <v>0</v>
      </c>
      <c r="D20" s="107">
        <f>'1-1)所要額調書'!D20</f>
        <v>0</v>
      </c>
      <c r="E20" s="76">
        <f>'1-1)所要額調書'!E20</f>
        <v>0</v>
      </c>
      <c r="F20" s="76">
        <f>'1-1)所要額調書'!F20</f>
        <v>0</v>
      </c>
      <c r="G20" s="63">
        <f t="shared" si="1"/>
        <v>0</v>
      </c>
      <c r="H20" s="63">
        <f t="shared" si="2"/>
        <v>0</v>
      </c>
      <c r="I20" s="63">
        <v>500000</v>
      </c>
      <c r="J20" s="149"/>
      <c r="K20" s="63">
        <f t="shared" si="3"/>
        <v>0</v>
      </c>
      <c r="L20" s="63">
        <f t="shared" si="4"/>
        <v>0</v>
      </c>
      <c r="M20" s="76">
        <f>'1-1)所要額調書'!L20</f>
        <v>0</v>
      </c>
      <c r="N20" s="63">
        <f t="shared" si="5"/>
        <v>0</v>
      </c>
    </row>
    <row r="21" spans="1:14" ht="14">
      <c r="A21" s="62">
        <f t="shared" si="0"/>
        <v>14</v>
      </c>
      <c r="B21" s="107">
        <f>'1-1)所要額調書'!B21</f>
        <v>0</v>
      </c>
      <c r="C21" s="107">
        <f>'1-1)所要額調書'!C21</f>
        <v>0</v>
      </c>
      <c r="D21" s="107">
        <f>'1-1)所要額調書'!D21</f>
        <v>0</v>
      </c>
      <c r="E21" s="76">
        <f>'1-1)所要額調書'!E21</f>
        <v>0</v>
      </c>
      <c r="F21" s="76">
        <f>'1-1)所要額調書'!F21</f>
        <v>0</v>
      </c>
      <c r="G21" s="63">
        <f t="shared" si="1"/>
        <v>0</v>
      </c>
      <c r="H21" s="63">
        <f t="shared" si="2"/>
        <v>0</v>
      </c>
      <c r="I21" s="63">
        <v>500000</v>
      </c>
      <c r="J21" s="149"/>
      <c r="K21" s="63">
        <f t="shared" si="3"/>
        <v>0</v>
      </c>
      <c r="L21" s="63">
        <f t="shared" si="4"/>
        <v>0</v>
      </c>
      <c r="M21" s="76">
        <f>'1-1)所要額調書'!L21</f>
        <v>0</v>
      </c>
      <c r="N21" s="63">
        <f>MIN(L21:M21)</f>
        <v>0</v>
      </c>
    </row>
    <row r="22" spans="1:14" ht="14">
      <c r="A22" s="62">
        <f t="shared" si="0"/>
        <v>15</v>
      </c>
      <c r="B22" s="107">
        <f>'1-1)所要額調書'!B22</f>
        <v>0</v>
      </c>
      <c r="C22" s="107">
        <f>'1-1)所要額調書'!C22</f>
        <v>0</v>
      </c>
      <c r="D22" s="107">
        <f>'1-1)所要額調書'!D22</f>
        <v>0</v>
      </c>
      <c r="E22" s="76">
        <f>'1-1)所要額調書'!E22</f>
        <v>0</v>
      </c>
      <c r="F22" s="76">
        <f>'1-1)所要額調書'!F22</f>
        <v>0</v>
      </c>
      <c r="G22" s="63">
        <f t="shared" si="1"/>
        <v>0</v>
      </c>
      <c r="H22" s="63">
        <f t="shared" si="2"/>
        <v>0</v>
      </c>
      <c r="I22" s="63">
        <v>500000</v>
      </c>
      <c r="J22" s="149"/>
      <c r="K22" s="63">
        <f t="shared" si="3"/>
        <v>0</v>
      </c>
      <c r="L22" s="63">
        <f t="shared" si="4"/>
        <v>0</v>
      </c>
      <c r="M22" s="76">
        <f>'1-1)所要額調書'!L22</f>
        <v>0</v>
      </c>
      <c r="N22" s="63">
        <f t="shared" si="5"/>
        <v>0</v>
      </c>
    </row>
    <row r="23" spans="1:14" ht="14">
      <c r="A23" s="62">
        <f t="shared" si="0"/>
        <v>16</v>
      </c>
      <c r="B23" s="107">
        <f>'1-1)所要額調書'!B23</f>
        <v>0</v>
      </c>
      <c r="C23" s="107">
        <f>'1-1)所要額調書'!C23</f>
        <v>0</v>
      </c>
      <c r="D23" s="107">
        <f>'1-1)所要額調書'!D23</f>
        <v>0</v>
      </c>
      <c r="E23" s="76">
        <f>'1-1)所要額調書'!E23</f>
        <v>0</v>
      </c>
      <c r="F23" s="76">
        <f>'1-1)所要額調書'!F23</f>
        <v>0</v>
      </c>
      <c r="G23" s="63">
        <f t="shared" si="1"/>
        <v>0</v>
      </c>
      <c r="H23" s="63">
        <f t="shared" si="2"/>
        <v>0</v>
      </c>
      <c r="I23" s="63">
        <v>500000</v>
      </c>
      <c r="J23" s="149"/>
      <c r="K23" s="63">
        <f t="shared" si="3"/>
        <v>0</v>
      </c>
      <c r="L23" s="63">
        <f t="shared" si="4"/>
        <v>0</v>
      </c>
      <c r="M23" s="76">
        <f>'1-1)所要額調書'!L23</f>
        <v>0</v>
      </c>
      <c r="N23" s="63">
        <f t="shared" si="5"/>
        <v>0</v>
      </c>
    </row>
    <row r="24" spans="1:14" ht="14">
      <c r="A24" s="62">
        <f t="shared" si="0"/>
        <v>17</v>
      </c>
      <c r="B24" s="107">
        <f>'1-1)所要額調書'!B24</f>
        <v>0</v>
      </c>
      <c r="C24" s="107">
        <f>'1-1)所要額調書'!C24</f>
        <v>0</v>
      </c>
      <c r="D24" s="107">
        <f>'1-1)所要額調書'!D24</f>
        <v>0</v>
      </c>
      <c r="E24" s="76">
        <f>'1-1)所要額調書'!E24</f>
        <v>0</v>
      </c>
      <c r="F24" s="76">
        <f>'1-1)所要額調書'!F24</f>
        <v>0</v>
      </c>
      <c r="G24" s="63">
        <f t="shared" si="1"/>
        <v>0</v>
      </c>
      <c r="H24" s="63">
        <f t="shared" si="2"/>
        <v>0</v>
      </c>
      <c r="I24" s="63">
        <v>500000</v>
      </c>
      <c r="J24" s="149"/>
      <c r="K24" s="63">
        <f t="shared" si="3"/>
        <v>0</v>
      </c>
      <c r="L24" s="63">
        <f t="shared" si="4"/>
        <v>0</v>
      </c>
      <c r="M24" s="76">
        <f>'1-1)所要額調書'!L24</f>
        <v>0</v>
      </c>
      <c r="N24" s="63">
        <f t="shared" si="5"/>
        <v>0</v>
      </c>
    </row>
    <row r="25" spans="1:14" ht="14">
      <c r="A25" s="62">
        <f t="shared" si="0"/>
        <v>18</v>
      </c>
      <c r="B25" s="107">
        <f>'1-1)所要額調書'!B25</f>
        <v>0</v>
      </c>
      <c r="C25" s="107">
        <f>'1-1)所要額調書'!C25</f>
        <v>0</v>
      </c>
      <c r="D25" s="107">
        <f>'1-1)所要額調書'!D25</f>
        <v>0</v>
      </c>
      <c r="E25" s="76">
        <f>'1-1)所要額調書'!E25</f>
        <v>0</v>
      </c>
      <c r="F25" s="76">
        <f>'1-1)所要額調書'!F25</f>
        <v>0</v>
      </c>
      <c r="G25" s="63">
        <f t="shared" si="1"/>
        <v>0</v>
      </c>
      <c r="H25" s="63">
        <f t="shared" si="2"/>
        <v>0</v>
      </c>
      <c r="I25" s="63">
        <v>500000</v>
      </c>
      <c r="J25" s="149"/>
      <c r="K25" s="63">
        <f t="shared" si="3"/>
        <v>0</v>
      </c>
      <c r="L25" s="63">
        <f t="shared" si="4"/>
        <v>0</v>
      </c>
      <c r="M25" s="76">
        <f>'1-1)所要額調書'!L25</f>
        <v>0</v>
      </c>
      <c r="N25" s="63">
        <f t="shared" si="5"/>
        <v>0</v>
      </c>
    </row>
    <row r="26" spans="1:14" ht="14">
      <c r="A26" s="62">
        <f t="shared" si="0"/>
        <v>19</v>
      </c>
      <c r="B26" s="107">
        <f>'1-1)所要額調書'!B26</f>
        <v>0</v>
      </c>
      <c r="C26" s="107">
        <f>'1-1)所要額調書'!C26</f>
        <v>0</v>
      </c>
      <c r="D26" s="107">
        <f>'1-1)所要額調書'!D26</f>
        <v>0</v>
      </c>
      <c r="E26" s="76">
        <f>'1-1)所要額調書'!E26</f>
        <v>0</v>
      </c>
      <c r="F26" s="76">
        <f>'1-1)所要額調書'!F26</f>
        <v>0</v>
      </c>
      <c r="G26" s="63">
        <f t="shared" si="1"/>
        <v>0</v>
      </c>
      <c r="H26" s="63">
        <f t="shared" si="2"/>
        <v>0</v>
      </c>
      <c r="I26" s="63">
        <v>500000</v>
      </c>
      <c r="J26" s="149"/>
      <c r="K26" s="63">
        <f t="shared" si="3"/>
        <v>0</v>
      </c>
      <c r="L26" s="63">
        <f t="shared" si="4"/>
        <v>0</v>
      </c>
      <c r="M26" s="76">
        <f>'1-1)所要額調書'!L26</f>
        <v>0</v>
      </c>
      <c r="N26" s="63">
        <f t="shared" si="5"/>
        <v>0</v>
      </c>
    </row>
    <row r="27" spans="1:14" ht="14">
      <c r="A27" s="62">
        <f t="shared" si="0"/>
        <v>20</v>
      </c>
      <c r="B27" s="107">
        <f>'1-1)所要額調書'!B27</f>
        <v>0</v>
      </c>
      <c r="C27" s="107">
        <f>'1-1)所要額調書'!C27</f>
        <v>0</v>
      </c>
      <c r="D27" s="107">
        <f>'1-1)所要額調書'!D27</f>
        <v>0</v>
      </c>
      <c r="E27" s="76">
        <f>'1-1)所要額調書'!E27</f>
        <v>0</v>
      </c>
      <c r="F27" s="76">
        <f>'1-1)所要額調書'!F27</f>
        <v>0</v>
      </c>
      <c r="G27" s="63">
        <f t="shared" si="1"/>
        <v>0</v>
      </c>
      <c r="H27" s="63">
        <f t="shared" si="2"/>
        <v>0</v>
      </c>
      <c r="I27" s="63">
        <v>500000</v>
      </c>
      <c r="J27" s="149"/>
      <c r="K27" s="63">
        <f t="shared" si="3"/>
        <v>0</v>
      </c>
      <c r="L27" s="63">
        <f t="shared" si="4"/>
        <v>0</v>
      </c>
      <c r="M27" s="76">
        <f>'1-1)所要額調書'!L27</f>
        <v>0</v>
      </c>
      <c r="N27" s="63">
        <f t="shared" si="5"/>
        <v>0</v>
      </c>
    </row>
    <row r="28" spans="1:14" ht="14">
      <c r="A28" s="62">
        <f t="shared" si="0"/>
        <v>21</v>
      </c>
      <c r="B28" s="107">
        <f>'1-1)所要額調書'!B28</f>
        <v>0</v>
      </c>
      <c r="C28" s="107">
        <f>'1-1)所要額調書'!C28</f>
        <v>0</v>
      </c>
      <c r="D28" s="107">
        <f>'1-1)所要額調書'!D28</f>
        <v>0</v>
      </c>
      <c r="E28" s="76">
        <f>'1-1)所要額調書'!E28</f>
        <v>0</v>
      </c>
      <c r="F28" s="76">
        <f>'1-1)所要額調書'!F28</f>
        <v>0</v>
      </c>
      <c r="G28" s="63">
        <f t="shared" si="1"/>
        <v>0</v>
      </c>
      <c r="H28" s="63">
        <f t="shared" si="2"/>
        <v>0</v>
      </c>
      <c r="I28" s="63">
        <v>500000</v>
      </c>
      <c r="J28" s="149"/>
      <c r="K28" s="63">
        <f t="shared" si="3"/>
        <v>0</v>
      </c>
      <c r="L28" s="63">
        <f t="shared" si="4"/>
        <v>0</v>
      </c>
      <c r="M28" s="76">
        <f>'1-1)所要額調書'!L28</f>
        <v>0</v>
      </c>
      <c r="N28" s="63">
        <f t="shared" si="5"/>
        <v>0</v>
      </c>
    </row>
    <row r="29" spans="1:14" ht="14">
      <c r="A29" s="62">
        <f t="shared" si="0"/>
        <v>22</v>
      </c>
      <c r="B29" s="107">
        <f>'1-1)所要額調書'!B29</f>
        <v>0</v>
      </c>
      <c r="C29" s="107">
        <f>'1-1)所要額調書'!C29</f>
        <v>0</v>
      </c>
      <c r="D29" s="107">
        <f>'1-1)所要額調書'!D29</f>
        <v>0</v>
      </c>
      <c r="E29" s="76">
        <f>'1-1)所要額調書'!E29</f>
        <v>0</v>
      </c>
      <c r="F29" s="76">
        <f>'1-1)所要額調書'!F29</f>
        <v>0</v>
      </c>
      <c r="G29" s="63">
        <f t="shared" si="1"/>
        <v>0</v>
      </c>
      <c r="H29" s="63">
        <f t="shared" si="2"/>
        <v>0</v>
      </c>
      <c r="I29" s="63">
        <v>500000</v>
      </c>
      <c r="J29" s="149"/>
      <c r="K29" s="63">
        <f t="shared" si="3"/>
        <v>0</v>
      </c>
      <c r="L29" s="63">
        <f t="shared" si="4"/>
        <v>0</v>
      </c>
      <c r="M29" s="76">
        <f>'1-1)所要額調書'!L29</f>
        <v>0</v>
      </c>
      <c r="N29" s="63">
        <f t="shared" si="5"/>
        <v>0</v>
      </c>
    </row>
    <row r="30" spans="1:14" ht="14">
      <c r="A30" s="62">
        <f t="shared" si="0"/>
        <v>23</v>
      </c>
      <c r="B30" s="107">
        <f>'1-1)所要額調書'!B30</f>
        <v>0</v>
      </c>
      <c r="C30" s="107">
        <f>'1-1)所要額調書'!C30</f>
        <v>0</v>
      </c>
      <c r="D30" s="107">
        <f>'1-1)所要額調書'!D30</f>
        <v>0</v>
      </c>
      <c r="E30" s="76">
        <f>'1-1)所要額調書'!E30</f>
        <v>0</v>
      </c>
      <c r="F30" s="76">
        <f>'1-1)所要額調書'!F30</f>
        <v>0</v>
      </c>
      <c r="G30" s="63">
        <f t="shared" si="1"/>
        <v>0</v>
      </c>
      <c r="H30" s="63">
        <f t="shared" si="2"/>
        <v>0</v>
      </c>
      <c r="I30" s="63">
        <v>500000</v>
      </c>
      <c r="J30" s="149"/>
      <c r="K30" s="63">
        <f t="shared" si="3"/>
        <v>0</v>
      </c>
      <c r="L30" s="63">
        <f t="shared" si="4"/>
        <v>0</v>
      </c>
      <c r="M30" s="76">
        <f>'1-1)所要額調書'!L30</f>
        <v>0</v>
      </c>
      <c r="N30" s="63">
        <f t="shared" si="5"/>
        <v>0</v>
      </c>
    </row>
    <row r="31" spans="1:14" ht="14">
      <c r="A31" s="62">
        <f t="shared" si="0"/>
        <v>24</v>
      </c>
      <c r="B31" s="107">
        <f>'1-1)所要額調書'!B31</f>
        <v>0</v>
      </c>
      <c r="C31" s="107">
        <f>'1-1)所要額調書'!C31</f>
        <v>0</v>
      </c>
      <c r="D31" s="107">
        <f>'1-1)所要額調書'!D31</f>
        <v>0</v>
      </c>
      <c r="E31" s="76">
        <f>'1-1)所要額調書'!E31</f>
        <v>0</v>
      </c>
      <c r="F31" s="76">
        <f>'1-1)所要額調書'!F31</f>
        <v>0</v>
      </c>
      <c r="G31" s="63">
        <f t="shared" si="1"/>
        <v>0</v>
      </c>
      <c r="H31" s="63">
        <f t="shared" si="2"/>
        <v>0</v>
      </c>
      <c r="I31" s="63">
        <v>500000</v>
      </c>
      <c r="J31" s="149"/>
      <c r="K31" s="63">
        <f t="shared" si="3"/>
        <v>0</v>
      </c>
      <c r="L31" s="63">
        <f t="shared" si="4"/>
        <v>0</v>
      </c>
      <c r="M31" s="76">
        <f>'1-1)所要額調書'!L31</f>
        <v>0</v>
      </c>
      <c r="N31" s="63">
        <f t="shared" si="5"/>
        <v>0</v>
      </c>
    </row>
    <row r="32" spans="1:14" ht="14">
      <c r="A32" s="62">
        <f t="shared" si="0"/>
        <v>25</v>
      </c>
      <c r="B32" s="107">
        <f>'1-1)所要額調書'!B32</f>
        <v>0</v>
      </c>
      <c r="C32" s="107">
        <f>'1-1)所要額調書'!C32</f>
        <v>0</v>
      </c>
      <c r="D32" s="107">
        <f>'1-1)所要額調書'!D32</f>
        <v>0</v>
      </c>
      <c r="E32" s="76">
        <f>'1-1)所要額調書'!E32</f>
        <v>0</v>
      </c>
      <c r="F32" s="76">
        <f>'1-1)所要額調書'!F32</f>
        <v>0</v>
      </c>
      <c r="G32" s="63">
        <f t="shared" si="1"/>
        <v>0</v>
      </c>
      <c r="H32" s="63">
        <f t="shared" si="2"/>
        <v>0</v>
      </c>
      <c r="I32" s="63">
        <v>500000</v>
      </c>
      <c r="J32" s="149"/>
      <c r="K32" s="63">
        <f t="shared" si="3"/>
        <v>0</v>
      </c>
      <c r="L32" s="63">
        <f t="shared" si="4"/>
        <v>0</v>
      </c>
      <c r="M32" s="76">
        <f>'1-1)所要額調書'!L32</f>
        <v>0</v>
      </c>
      <c r="N32" s="63">
        <f t="shared" si="5"/>
        <v>0</v>
      </c>
    </row>
    <row r="33" spans="1:14" ht="14">
      <c r="A33" s="62">
        <f t="shared" si="0"/>
        <v>26</v>
      </c>
      <c r="B33" s="107">
        <f>'1-1)所要額調書'!B33</f>
        <v>0</v>
      </c>
      <c r="C33" s="107">
        <f>'1-1)所要額調書'!C33</f>
        <v>0</v>
      </c>
      <c r="D33" s="107">
        <f>'1-1)所要額調書'!D33</f>
        <v>0</v>
      </c>
      <c r="E33" s="76">
        <f>'1-1)所要額調書'!E33</f>
        <v>0</v>
      </c>
      <c r="F33" s="76">
        <f>'1-1)所要額調書'!F33</f>
        <v>0</v>
      </c>
      <c r="G33" s="63">
        <f t="shared" si="1"/>
        <v>0</v>
      </c>
      <c r="H33" s="63">
        <f t="shared" si="2"/>
        <v>0</v>
      </c>
      <c r="I33" s="63">
        <v>500000</v>
      </c>
      <c r="J33" s="149"/>
      <c r="K33" s="63">
        <f t="shared" si="3"/>
        <v>0</v>
      </c>
      <c r="L33" s="63">
        <f t="shared" si="4"/>
        <v>0</v>
      </c>
      <c r="M33" s="76">
        <f>'1-1)所要額調書'!L33</f>
        <v>0</v>
      </c>
      <c r="N33" s="63">
        <f t="shared" si="5"/>
        <v>0</v>
      </c>
    </row>
    <row r="34" spans="1:14" ht="14">
      <c r="A34" s="62">
        <f t="shared" si="0"/>
        <v>27</v>
      </c>
      <c r="B34" s="107">
        <f>'1-1)所要額調書'!B34</f>
        <v>0</v>
      </c>
      <c r="C34" s="107">
        <f>'1-1)所要額調書'!C34</f>
        <v>0</v>
      </c>
      <c r="D34" s="107">
        <f>'1-1)所要額調書'!D34</f>
        <v>0</v>
      </c>
      <c r="E34" s="76">
        <f>'1-1)所要額調書'!E34</f>
        <v>0</v>
      </c>
      <c r="F34" s="76">
        <f>'1-1)所要額調書'!F34</f>
        <v>0</v>
      </c>
      <c r="G34" s="63">
        <f t="shared" si="1"/>
        <v>0</v>
      </c>
      <c r="H34" s="63">
        <f t="shared" si="2"/>
        <v>0</v>
      </c>
      <c r="I34" s="63">
        <v>500000</v>
      </c>
      <c r="J34" s="149"/>
      <c r="K34" s="63">
        <f t="shared" si="3"/>
        <v>0</v>
      </c>
      <c r="L34" s="63">
        <f t="shared" si="4"/>
        <v>0</v>
      </c>
      <c r="M34" s="76">
        <f>'1-1)所要額調書'!L34</f>
        <v>0</v>
      </c>
      <c r="N34" s="63">
        <f t="shared" si="5"/>
        <v>0</v>
      </c>
    </row>
    <row r="35" spans="1:14" ht="14">
      <c r="A35" s="62">
        <f t="shared" si="0"/>
        <v>28</v>
      </c>
      <c r="B35" s="107">
        <f>'1-1)所要額調書'!B35</f>
        <v>0</v>
      </c>
      <c r="C35" s="107">
        <f>'1-1)所要額調書'!C35</f>
        <v>0</v>
      </c>
      <c r="D35" s="107">
        <f>'1-1)所要額調書'!D35</f>
        <v>0</v>
      </c>
      <c r="E35" s="76">
        <f>'1-1)所要額調書'!E35</f>
        <v>0</v>
      </c>
      <c r="F35" s="76">
        <f>'1-1)所要額調書'!F35</f>
        <v>0</v>
      </c>
      <c r="G35" s="63">
        <f t="shared" si="1"/>
        <v>0</v>
      </c>
      <c r="H35" s="63">
        <f t="shared" si="2"/>
        <v>0</v>
      </c>
      <c r="I35" s="63">
        <v>500000</v>
      </c>
      <c r="J35" s="149"/>
      <c r="K35" s="63">
        <f t="shared" si="3"/>
        <v>0</v>
      </c>
      <c r="L35" s="63">
        <f t="shared" si="4"/>
        <v>0</v>
      </c>
      <c r="M35" s="76">
        <f>'1-1)所要額調書'!L35</f>
        <v>0</v>
      </c>
      <c r="N35" s="63">
        <f t="shared" si="5"/>
        <v>0</v>
      </c>
    </row>
    <row r="36" spans="1:14" ht="14">
      <c r="A36" s="62">
        <f t="shared" si="0"/>
        <v>29</v>
      </c>
      <c r="B36" s="107">
        <f>'1-1)所要額調書'!B36</f>
        <v>0</v>
      </c>
      <c r="C36" s="107">
        <f>'1-1)所要額調書'!C36</f>
        <v>0</v>
      </c>
      <c r="D36" s="107">
        <f>'1-1)所要額調書'!D36</f>
        <v>0</v>
      </c>
      <c r="E36" s="76">
        <f>'1-1)所要額調書'!E36</f>
        <v>0</v>
      </c>
      <c r="F36" s="76">
        <f>'1-1)所要額調書'!F36</f>
        <v>0</v>
      </c>
      <c r="G36" s="63">
        <f t="shared" si="1"/>
        <v>0</v>
      </c>
      <c r="H36" s="63">
        <f t="shared" si="2"/>
        <v>0</v>
      </c>
      <c r="I36" s="63">
        <v>500000</v>
      </c>
      <c r="J36" s="149"/>
      <c r="K36" s="63">
        <f t="shared" si="3"/>
        <v>0</v>
      </c>
      <c r="L36" s="63">
        <f t="shared" si="4"/>
        <v>0</v>
      </c>
      <c r="M36" s="76">
        <f>'1-1)所要額調書'!L36</f>
        <v>0</v>
      </c>
      <c r="N36" s="63">
        <f t="shared" si="5"/>
        <v>0</v>
      </c>
    </row>
    <row r="37" spans="1:14" ht="14">
      <c r="A37" s="62">
        <f t="shared" si="0"/>
        <v>30</v>
      </c>
      <c r="B37" s="107">
        <f>'1-1)所要額調書'!B37</f>
        <v>0</v>
      </c>
      <c r="C37" s="107">
        <f>'1-1)所要額調書'!C37</f>
        <v>0</v>
      </c>
      <c r="D37" s="107">
        <f>'1-1)所要額調書'!D37</f>
        <v>0</v>
      </c>
      <c r="E37" s="76">
        <f>'1-1)所要額調書'!E37</f>
        <v>0</v>
      </c>
      <c r="F37" s="76">
        <f>'1-1)所要額調書'!F37</f>
        <v>0</v>
      </c>
      <c r="G37" s="63">
        <f t="shared" si="1"/>
        <v>0</v>
      </c>
      <c r="H37" s="63">
        <f t="shared" si="2"/>
        <v>0</v>
      </c>
      <c r="I37" s="63">
        <v>500000</v>
      </c>
      <c r="J37" s="149"/>
      <c r="K37" s="63">
        <f t="shared" si="3"/>
        <v>0</v>
      </c>
      <c r="L37" s="63">
        <f t="shared" si="4"/>
        <v>0</v>
      </c>
      <c r="M37" s="76">
        <f>'1-1)所要額調書'!L37</f>
        <v>0</v>
      </c>
      <c r="N37" s="63">
        <f t="shared" si="5"/>
        <v>0</v>
      </c>
    </row>
    <row r="38" spans="1:14" ht="28.5" customHeight="1">
      <c r="A38" s="70"/>
      <c r="B38" s="71"/>
      <c r="C38" s="71" t="s">
        <v>68</v>
      </c>
      <c r="D38" s="71"/>
      <c r="E38" s="64">
        <f>SUM(E8:E37)</f>
        <v>0</v>
      </c>
      <c r="F38" s="64">
        <f>SUM(F8:F37)</f>
        <v>0</v>
      </c>
      <c r="G38" s="64">
        <f>SUM(G8:G37)</f>
        <v>0</v>
      </c>
      <c r="H38" s="64">
        <f>SUM(H8:H37)</f>
        <v>0</v>
      </c>
      <c r="I38" s="247"/>
      <c r="J38" s="65">
        <f>SUM(J8:J37)</f>
        <v>0</v>
      </c>
      <c r="K38" s="65">
        <f>SUM(K8:K37)</f>
        <v>0</v>
      </c>
      <c r="L38" s="65">
        <f>SUM(L8:L37)</f>
        <v>0</v>
      </c>
      <c r="M38" s="65">
        <f>SUM(M8:M37)</f>
        <v>0</v>
      </c>
      <c r="N38" s="65">
        <f>SUM(N8:N37)</f>
        <v>0</v>
      </c>
    </row>
    <row r="40" spans="1:14">
      <c r="G40" s="106" t="str">
        <f>IF(G38&lt;&gt;'9-2)結果報告書'!O38,"↑事業実施計画書の補助対象経費の計と一致しません！","")</f>
        <v/>
      </c>
    </row>
    <row r="41" spans="1:14" ht="14">
      <c r="A41" s="67"/>
    </row>
    <row r="42" spans="1:14" ht="16.25" customHeight="1">
      <c r="A42" s="277" t="s">
        <v>45</v>
      </c>
      <c r="B42" s="279" t="s">
        <v>453</v>
      </c>
      <c r="C42" s="279" t="s">
        <v>455</v>
      </c>
      <c r="D42" s="279" t="s">
        <v>63</v>
      </c>
      <c r="E42" s="282" t="s">
        <v>47</v>
      </c>
      <c r="F42" s="282" t="s">
        <v>65</v>
      </c>
      <c r="G42" s="282" t="s">
        <v>101</v>
      </c>
      <c r="H42" s="282" t="s">
        <v>102</v>
      </c>
      <c r="I42" s="286" t="s">
        <v>356</v>
      </c>
      <c r="J42" s="282" t="s">
        <v>357</v>
      </c>
      <c r="K42" s="282" t="s">
        <v>358</v>
      </c>
      <c r="L42" s="284" t="s">
        <v>368</v>
      </c>
      <c r="M42" s="497" t="s">
        <v>250</v>
      </c>
      <c r="N42" s="497" t="s">
        <v>251</v>
      </c>
    </row>
    <row r="43" spans="1:14" ht="74.25" customHeight="1">
      <c r="A43" s="278"/>
      <c r="B43" s="280"/>
      <c r="C43" s="280"/>
      <c r="D43" s="280"/>
      <c r="E43" s="283"/>
      <c r="F43" s="283"/>
      <c r="G43" s="283"/>
      <c r="H43" s="283"/>
      <c r="I43" s="283"/>
      <c r="J43" s="283"/>
      <c r="K43" s="283"/>
      <c r="L43" s="285"/>
      <c r="M43" s="497"/>
      <c r="N43" s="497"/>
    </row>
    <row r="44" spans="1:14" ht="20.25" customHeight="1">
      <c r="A44" s="62" t="s">
        <v>67</v>
      </c>
      <c r="B44" s="78" t="s">
        <v>454</v>
      </c>
      <c r="C44" s="78">
        <v>1234567</v>
      </c>
      <c r="D44" s="78" t="s">
        <v>66</v>
      </c>
      <c r="E44" s="63">
        <v>234567</v>
      </c>
      <c r="F44" s="63">
        <v>0</v>
      </c>
      <c r="G44" s="63">
        <f t="shared" ref="G44" si="6">E44-F44</f>
        <v>234567</v>
      </c>
      <c r="H44" s="63">
        <f>ROUNDDOWN(G44*1/2,0)</f>
        <v>117283</v>
      </c>
      <c r="I44" s="63">
        <v>500000</v>
      </c>
      <c r="J44" s="63">
        <v>300000</v>
      </c>
      <c r="K44" s="63">
        <f>MIN(H44,I44-J44)</f>
        <v>117283</v>
      </c>
      <c r="L44" s="63">
        <f>ROUNDDOWN(K44,-3)</f>
        <v>117000</v>
      </c>
      <c r="M44" s="76">
        <f>'1-1)所要額調書'!L44</f>
        <v>117000</v>
      </c>
      <c r="N44" s="63">
        <f>MIN(L44:M44)</f>
        <v>117000</v>
      </c>
    </row>
  </sheetData>
  <sheetProtection selectLockedCells="1" selectUnlockedCells="1"/>
  <mergeCells count="29">
    <mergeCell ref="A42:A43"/>
    <mergeCell ref="B42:B43"/>
    <mergeCell ref="C42:C43"/>
    <mergeCell ref="D42:D43"/>
    <mergeCell ref="J4:L4"/>
    <mergeCell ref="A6:A7"/>
    <mergeCell ref="B6:B7"/>
    <mergeCell ref="C6:C7"/>
    <mergeCell ref="D6:D7"/>
    <mergeCell ref="E6:E7"/>
    <mergeCell ref="F6:F7"/>
    <mergeCell ref="G6:G7"/>
    <mergeCell ref="H6:H7"/>
    <mergeCell ref="I6:I7"/>
    <mergeCell ref="J6:J7"/>
    <mergeCell ref="K6:K7"/>
    <mergeCell ref="J42:J43"/>
    <mergeCell ref="K42:K43"/>
    <mergeCell ref="E42:E43"/>
    <mergeCell ref="F42:F43"/>
    <mergeCell ref="G42:G43"/>
    <mergeCell ref="H42:H43"/>
    <mergeCell ref="I42:I43"/>
    <mergeCell ref="L42:L43"/>
    <mergeCell ref="M6:M7"/>
    <mergeCell ref="N6:N7"/>
    <mergeCell ref="M42:M43"/>
    <mergeCell ref="N42:N43"/>
    <mergeCell ref="L6:L7"/>
  </mergeCells>
  <phoneticPr fontId="5"/>
  <pageMargins left="0.70866141732283472" right="0.70866141732283472" top="0.74803149606299213" bottom="0.74803149606299213" header="0.31496062992125984" footer="0.31496062992125984"/>
  <pageSetup paperSize="9" scale="51" firstPageNumber="0" orientation="landscape" blackAndWhite="1"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FBCBC-F83A-4349-BB33-663101C49984}">
  <sheetPr>
    <tabColor rgb="FF92D050"/>
    <pageSetUpPr fitToPage="1"/>
  </sheetPr>
  <dimension ref="A1:Q68"/>
  <sheetViews>
    <sheetView showZeros="0" view="pageBreakPreview" zoomScale="80" zoomScaleNormal="85" zoomScaleSheetLayoutView="80" workbookViewId="0">
      <selection activeCell="B2" sqref="B2"/>
    </sheetView>
  </sheetViews>
  <sheetFormatPr defaultColWidth="8.90625" defaultRowHeight="13"/>
  <cols>
    <col min="1" max="1" width="5.1796875" style="35" customWidth="1"/>
    <col min="2" max="2" width="32.81640625" style="35" customWidth="1"/>
    <col min="3" max="3" width="23.90625" style="35" customWidth="1"/>
    <col min="4" max="4" width="24.36328125" style="35" customWidth="1"/>
    <col min="5" max="5" width="10" style="35" customWidth="1"/>
    <col min="6" max="6" width="8.08984375" style="35" customWidth="1"/>
    <col min="7" max="7" width="8.453125" style="35" customWidth="1"/>
    <col min="8" max="8" width="15.81640625" style="35" customWidth="1"/>
    <col min="9" max="9" width="7.81640625" style="35" customWidth="1"/>
    <col min="10" max="10" width="17.1796875" style="35" customWidth="1"/>
    <col min="11" max="11" width="38.81640625" style="35" customWidth="1"/>
    <col min="12" max="12" width="14.90625" style="35" customWidth="1"/>
    <col min="13" max="13" width="19.6328125" style="35" customWidth="1"/>
    <col min="14" max="15" width="17.08984375" style="35" customWidth="1"/>
    <col min="16" max="16" width="17.1796875" style="35" customWidth="1"/>
    <col min="17" max="17" width="23.90625" style="35" customWidth="1"/>
    <col min="18" max="261" width="8.90625" style="35"/>
    <col min="262" max="262" width="6.08984375" style="35" customWidth="1"/>
    <col min="263" max="263" width="14.1796875" style="35" customWidth="1"/>
    <col min="264" max="264" width="48.08984375" style="35" customWidth="1"/>
    <col min="265" max="265" width="28.36328125" style="35" customWidth="1"/>
    <col min="266" max="266" width="27.08984375" style="35" customWidth="1"/>
    <col min="267" max="268" width="17.08984375" style="35" customWidth="1"/>
    <col min="269" max="269" width="17.1796875" style="35" customWidth="1"/>
    <col min="270" max="273" width="17.08984375" style="35" customWidth="1"/>
    <col min="274" max="517" width="8.90625" style="35"/>
    <col min="518" max="518" width="6.08984375" style="35" customWidth="1"/>
    <col min="519" max="519" width="14.1796875" style="35" customWidth="1"/>
    <col min="520" max="520" width="48.08984375" style="35" customWidth="1"/>
    <col min="521" max="521" width="28.36328125" style="35" customWidth="1"/>
    <col min="522" max="522" width="27.08984375" style="35" customWidth="1"/>
    <col min="523" max="524" width="17.08984375" style="35" customWidth="1"/>
    <col min="525" max="525" width="17.1796875" style="35" customWidth="1"/>
    <col min="526" max="529" width="17.08984375" style="35" customWidth="1"/>
    <col min="530" max="773" width="8.90625" style="35"/>
    <col min="774" max="774" width="6.08984375" style="35" customWidth="1"/>
    <col min="775" max="775" width="14.1796875" style="35" customWidth="1"/>
    <col min="776" max="776" width="48.08984375" style="35" customWidth="1"/>
    <col min="777" max="777" width="28.36328125" style="35" customWidth="1"/>
    <col min="778" max="778" width="27.08984375" style="35" customWidth="1"/>
    <col min="779" max="780" width="17.08984375" style="35" customWidth="1"/>
    <col min="781" max="781" width="17.1796875" style="35" customWidth="1"/>
    <col min="782" max="785" width="17.08984375" style="35" customWidth="1"/>
    <col min="786" max="1029" width="8.90625" style="35"/>
    <col min="1030" max="1030" width="6.08984375" style="35" customWidth="1"/>
    <col min="1031" max="1031" width="14.1796875" style="35" customWidth="1"/>
    <col min="1032" max="1032" width="48.08984375" style="35" customWidth="1"/>
    <col min="1033" max="1033" width="28.36328125" style="35" customWidth="1"/>
    <col min="1034" max="1034" width="27.08984375" style="35" customWidth="1"/>
    <col min="1035" max="1036" width="17.08984375" style="35" customWidth="1"/>
    <col min="1037" max="1037" width="17.1796875" style="35" customWidth="1"/>
    <col min="1038" max="1041" width="17.08984375" style="35" customWidth="1"/>
    <col min="1042" max="1285" width="8.90625" style="35"/>
    <col min="1286" max="1286" width="6.08984375" style="35" customWidth="1"/>
    <col min="1287" max="1287" width="14.1796875" style="35" customWidth="1"/>
    <col min="1288" max="1288" width="48.08984375" style="35" customWidth="1"/>
    <col min="1289" max="1289" width="28.36328125" style="35" customWidth="1"/>
    <col min="1290" max="1290" width="27.08984375" style="35" customWidth="1"/>
    <col min="1291" max="1292" width="17.08984375" style="35" customWidth="1"/>
    <col min="1293" max="1293" width="17.1796875" style="35" customWidth="1"/>
    <col min="1294" max="1297" width="17.08984375" style="35" customWidth="1"/>
    <col min="1298" max="1541" width="8.90625" style="35"/>
    <col min="1542" max="1542" width="6.08984375" style="35" customWidth="1"/>
    <col min="1543" max="1543" width="14.1796875" style="35" customWidth="1"/>
    <col min="1544" max="1544" width="48.08984375" style="35" customWidth="1"/>
    <col min="1545" max="1545" width="28.36328125" style="35" customWidth="1"/>
    <col min="1546" max="1546" width="27.08984375" style="35" customWidth="1"/>
    <col min="1547" max="1548" width="17.08984375" style="35" customWidth="1"/>
    <col min="1549" max="1549" width="17.1796875" style="35" customWidth="1"/>
    <col min="1550" max="1553" width="17.08984375" style="35" customWidth="1"/>
    <col min="1554" max="1797" width="8.90625" style="35"/>
    <col min="1798" max="1798" width="6.08984375" style="35" customWidth="1"/>
    <col min="1799" max="1799" width="14.1796875" style="35" customWidth="1"/>
    <col min="1800" max="1800" width="48.08984375" style="35" customWidth="1"/>
    <col min="1801" max="1801" width="28.36328125" style="35" customWidth="1"/>
    <col min="1802" max="1802" width="27.08984375" style="35" customWidth="1"/>
    <col min="1803" max="1804" width="17.08984375" style="35" customWidth="1"/>
    <col min="1805" max="1805" width="17.1796875" style="35" customWidth="1"/>
    <col min="1806" max="1809" width="17.08984375" style="35" customWidth="1"/>
    <col min="1810" max="2053" width="8.90625" style="35"/>
    <col min="2054" max="2054" width="6.08984375" style="35" customWidth="1"/>
    <col min="2055" max="2055" width="14.1796875" style="35" customWidth="1"/>
    <col min="2056" max="2056" width="48.08984375" style="35" customWidth="1"/>
    <col min="2057" max="2057" width="28.36328125" style="35" customWidth="1"/>
    <col min="2058" max="2058" width="27.08984375" style="35" customWidth="1"/>
    <col min="2059" max="2060" width="17.08984375" style="35" customWidth="1"/>
    <col min="2061" max="2061" width="17.1796875" style="35" customWidth="1"/>
    <col min="2062" max="2065" width="17.08984375" style="35" customWidth="1"/>
    <col min="2066" max="2309" width="8.90625" style="35"/>
    <col min="2310" max="2310" width="6.08984375" style="35" customWidth="1"/>
    <col min="2311" max="2311" width="14.1796875" style="35" customWidth="1"/>
    <col min="2312" max="2312" width="48.08984375" style="35" customWidth="1"/>
    <col min="2313" max="2313" width="28.36328125" style="35" customWidth="1"/>
    <col min="2314" max="2314" width="27.08984375" style="35" customWidth="1"/>
    <col min="2315" max="2316" width="17.08984375" style="35" customWidth="1"/>
    <col min="2317" max="2317" width="17.1796875" style="35" customWidth="1"/>
    <col min="2318" max="2321" width="17.08984375" style="35" customWidth="1"/>
    <col min="2322" max="2565" width="8.90625" style="35"/>
    <col min="2566" max="2566" width="6.08984375" style="35" customWidth="1"/>
    <col min="2567" max="2567" width="14.1796875" style="35" customWidth="1"/>
    <col min="2568" max="2568" width="48.08984375" style="35" customWidth="1"/>
    <col min="2569" max="2569" width="28.36328125" style="35" customWidth="1"/>
    <col min="2570" max="2570" width="27.08984375" style="35" customWidth="1"/>
    <col min="2571" max="2572" width="17.08984375" style="35" customWidth="1"/>
    <col min="2573" max="2573" width="17.1796875" style="35" customWidth="1"/>
    <col min="2574" max="2577" width="17.08984375" style="35" customWidth="1"/>
    <col min="2578" max="2821" width="8.90625" style="35"/>
    <col min="2822" max="2822" width="6.08984375" style="35" customWidth="1"/>
    <col min="2823" max="2823" width="14.1796875" style="35" customWidth="1"/>
    <col min="2824" max="2824" width="48.08984375" style="35" customWidth="1"/>
    <col min="2825" max="2825" width="28.36328125" style="35" customWidth="1"/>
    <col min="2826" max="2826" width="27.08984375" style="35" customWidth="1"/>
    <col min="2827" max="2828" width="17.08984375" style="35" customWidth="1"/>
    <col min="2829" max="2829" width="17.1796875" style="35" customWidth="1"/>
    <col min="2830" max="2833" width="17.08984375" style="35" customWidth="1"/>
    <col min="2834" max="3077" width="8.90625" style="35"/>
    <col min="3078" max="3078" width="6.08984375" style="35" customWidth="1"/>
    <col min="3079" max="3079" width="14.1796875" style="35" customWidth="1"/>
    <col min="3080" max="3080" width="48.08984375" style="35" customWidth="1"/>
    <col min="3081" max="3081" width="28.36328125" style="35" customWidth="1"/>
    <col min="3082" max="3082" width="27.08984375" style="35" customWidth="1"/>
    <col min="3083" max="3084" width="17.08984375" style="35" customWidth="1"/>
    <col min="3085" max="3085" width="17.1796875" style="35" customWidth="1"/>
    <col min="3086" max="3089" width="17.08984375" style="35" customWidth="1"/>
    <col min="3090" max="3333" width="8.90625" style="35"/>
    <col min="3334" max="3334" width="6.08984375" style="35" customWidth="1"/>
    <col min="3335" max="3335" width="14.1796875" style="35" customWidth="1"/>
    <col min="3336" max="3336" width="48.08984375" style="35" customWidth="1"/>
    <col min="3337" max="3337" width="28.36328125" style="35" customWidth="1"/>
    <col min="3338" max="3338" width="27.08984375" style="35" customWidth="1"/>
    <col min="3339" max="3340" width="17.08984375" style="35" customWidth="1"/>
    <col min="3341" max="3341" width="17.1796875" style="35" customWidth="1"/>
    <col min="3342" max="3345" width="17.08984375" style="35" customWidth="1"/>
    <col min="3346" max="3589" width="8.90625" style="35"/>
    <col min="3590" max="3590" width="6.08984375" style="35" customWidth="1"/>
    <col min="3591" max="3591" width="14.1796875" style="35" customWidth="1"/>
    <col min="3592" max="3592" width="48.08984375" style="35" customWidth="1"/>
    <col min="3593" max="3593" width="28.36328125" style="35" customWidth="1"/>
    <col min="3594" max="3594" width="27.08984375" style="35" customWidth="1"/>
    <col min="3595" max="3596" width="17.08984375" style="35" customWidth="1"/>
    <col min="3597" max="3597" width="17.1796875" style="35" customWidth="1"/>
    <col min="3598" max="3601" width="17.08984375" style="35" customWidth="1"/>
    <col min="3602" max="3845" width="8.90625" style="35"/>
    <col min="3846" max="3846" width="6.08984375" style="35" customWidth="1"/>
    <col min="3847" max="3847" width="14.1796875" style="35" customWidth="1"/>
    <col min="3848" max="3848" width="48.08984375" style="35" customWidth="1"/>
    <col min="3849" max="3849" width="28.36328125" style="35" customWidth="1"/>
    <col min="3850" max="3850" width="27.08984375" style="35" customWidth="1"/>
    <col min="3851" max="3852" width="17.08984375" style="35" customWidth="1"/>
    <col min="3853" max="3853" width="17.1796875" style="35" customWidth="1"/>
    <col min="3854" max="3857" width="17.08984375" style="35" customWidth="1"/>
    <col min="3858" max="4101" width="8.90625" style="35"/>
    <col min="4102" max="4102" width="6.08984375" style="35" customWidth="1"/>
    <col min="4103" max="4103" width="14.1796875" style="35" customWidth="1"/>
    <col min="4104" max="4104" width="48.08984375" style="35" customWidth="1"/>
    <col min="4105" max="4105" width="28.36328125" style="35" customWidth="1"/>
    <col min="4106" max="4106" width="27.08984375" style="35" customWidth="1"/>
    <col min="4107" max="4108" width="17.08984375" style="35" customWidth="1"/>
    <col min="4109" max="4109" width="17.1796875" style="35" customWidth="1"/>
    <col min="4110" max="4113" width="17.08984375" style="35" customWidth="1"/>
    <col min="4114" max="4357" width="8.90625" style="35"/>
    <col min="4358" max="4358" width="6.08984375" style="35" customWidth="1"/>
    <col min="4359" max="4359" width="14.1796875" style="35" customWidth="1"/>
    <col min="4360" max="4360" width="48.08984375" style="35" customWidth="1"/>
    <col min="4361" max="4361" width="28.36328125" style="35" customWidth="1"/>
    <col min="4362" max="4362" width="27.08984375" style="35" customWidth="1"/>
    <col min="4363" max="4364" width="17.08984375" style="35" customWidth="1"/>
    <col min="4365" max="4365" width="17.1796875" style="35" customWidth="1"/>
    <col min="4366" max="4369" width="17.08984375" style="35" customWidth="1"/>
    <col min="4370" max="4613" width="8.90625" style="35"/>
    <col min="4614" max="4614" width="6.08984375" style="35" customWidth="1"/>
    <col min="4615" max="4615" width="14.1796875" style="35" customWidth="1"/>
    <col min="4616" max="4616" width="48.08984375" style="35" customWidth="1"/>
    <col min="4617" max="4617" width="28.36328125" style="35" customWidth="1"/>
    <col min="4618" max="4618" width="27.08984375" style="35" customWidth="1"/>
    <col min="4619" max="4620" width="17.08984375" style="35" customWidth="1"/>
    <col min="4621" max="4621" width="17.1796875" style="35" customWidth="1"/>
    <col min="4622" max="4625" width="17.08984375" style="35" customWidth="1"/>
    <col min="4626" max="4869" width="8.90625" style="35"/>
    <col min="4870" max="4870" width="6.08984375" style="35" customWidth="1"/>
    <col min="4871" max="4871" width="14.1796875" style="35" customWidth="1"/>
    <col min="4872" max="4872" width="48.08984375" style="35" customWidth="1"/>
    <col min="4873" max="4873" width="28.36328125" style="35" customWidth="1"/>
    <col min="4874" max="4874" width="27.08984375" style="35" customWidth="1"/>
    <col min="4875" max="4876" width="17.08984375" style="35" customWidth="1"/>
    <col min="4877" max="4877" width="17.1796875" style="35" customWidth="1"/>
    <col min="4878" max="4881" width="17.08984375" style="35" customWidth="1"/>
    <col min="4882" max="5125" width="8.90625" style="35"/>
    <col min="5126" max="5126" width="6.08984375" style="35" customWidth="1"/>
    <col min="5127" max="5127" width="14.1796875" style="35" customWidth="1"/>
    <col min="5128" max="5128" width="48.08984375" style="35" customWidth="1"/>
    <col min="5129" max="5129" width="28.36328125" style="35" customWidth="1"/>
    <col min="5130" max="5130" width="27.08984375" style="35" customWidth="1"/>
    <col min="5131" max="5132" width="17.08984375" style="35" customWidth="1"/>
    <col min="5133" max="5133" width="17.1796875" style="35" customWidth="1"/>
    <col min="5134" max="5137" width="17.08984375" style="35" customWidth="1"/>
    <col min="5138" max="5381" width="8.90625" style="35"/>
    <col min="5382" max="5382" width="6.08984375" style="35" customWidth="1"/>
    <col min="5383" max="5383" width="14.1796875" style="35" customWidth="1"/>
    <col min="5384" max="5384" width="48.08984375" style="35" customWidth="1"/>
    <col min="5385" max="5385" width="28.36328125" style="35" customWidth="1"/>
    <col min="5386" max="5386" width="27.08984375" style="35" customWidth="1"/>
    <col min="5387" max="5388" width="17.08984375" style="35" customWidth="1"/>
    <col min="5389" max="5389" width="17.1796875" style="35" customWidth="1"/>
    <col min="5390" max="5393" width="17.08984375" style="35" customWidth="1"/>
    <col min="5394" max="5637" width="8.90625" style="35"/>
    <col min="5638" max="5638" width="6.08984375" style="35" customWidth="1"/>
    <col min="5639" max="5639" width="14.1796875" style="35" customWidth="1"/>
    <col min="5640" max="5640" width="48.08984375" style="35" customWidth="1"/>
    <col min="5641" max="5641" width="28.36328125" style="35" customWidth="1"/>
    <col min="5642" max="5642" width="27.08984375" style="35" customWidth="1"/>
    <col min="5643" max="5644" width="17.08984375" style="35" customWidth="1"/>
    <col min="5645" max="5645" width="17.1796875" style="35" customWidth="1"/>
    <col min="5646" max="5649" width="17.08984375" style="35" customWidth="1"/>
    <col min="5650" max="5893" width="8.90625" style="35"/>
    <col min="5894" max="5894" width="6.08984375" style="35" customWidth="1"/>
    <col min="5895" max="5895" width="14.1796875" style="35" customWidth="1"/>
    <col min="5896" max="5896" width="48.08984375" style="35" customWidth="1"/>
    <col min="5897" max="5897" width="28.36328125" style="35" customWidth="1"/>
    <col min="5898" max="5898" width="27.08984375" style="35" customWidth="1"/>
    <col min="5899" max="5900" width="17.08984375" style="35" customWidth="1"/>
    <col min="5901" max="5901" width="17.1796875" style="35" customWidth="1"/>
    <col min="5902" max="5905" width="17.08984375" style="35" customWidth="1"/>
    <col min="5906" max="6149" width="8.90625" style="35"/>
    <col min="6150" max="6150" width="6.08984375" style="35" customWidth="1"/>
    <col min="6151" max="6151" width="14.1796875" style="35" customWidth="1"/>
    <col min="6152" max="6152" width="48.08984375" style="35" customWidth="1"/>
    <col min="6153" max="6153" width="28.36328125" style="35" customWidth="1"/>
    <col min="6154" max="6154" width="27.08984375" style="35" customWidth="1"/>
    <col min="6155" max="6156" width="17.08984375" style="35" customWidth="1"/>
    <col min="6157" max="6157" width="17.1796875" style="35" customWidth="1"/>
    <col min="6158" max="6161" width="17.08984375" style="35" customWidth="1"/>
    <col min="6162" max="6405" width="8.90625" style="35"/>
    <col min="6406" max="6406" width="6.08984375" style="35" customWidth="1"/>
    <col min="6407" max="6407" width="14.1796875" style="35" customWidth="1"/>
    <col min="6408" max="6408" width="48.08984375" style="35" customWidth="1"/>
    <col min="6409" max="6409" width="28.36328125" style="35" customWidth="1"/>
    <col min="6410" max="6410" width="27.08984375" style="35" customWidth="1"/>
    <col min="6411" max="6412" width="17.08984375" style="35" customWidth="1"/>
    <col min="6413" max="6413" width="17.1796875" style="35" customWidth="1"/>
    <col min="6414" max="6417" width="17.08984375" style="35" customWidth="1"/>
    <col min="6418" max="6661" width="8.90625" style="35"/>
    <col min="6662" max="6662" width="6.08984375" style="35" customWidth="1"/>
    <col min="6663" max="6663" width="14.1796875" style="35" customWidth="1"/>
    <col min="6664" max="6664" width="48.08984375" style="35" customWidth="1"/>
    <col min="6665" max="6665" width="28.36328125" style="35" customWidth="1"/>
    <col min="6666" max="6666" width="27.08984375" style="35" customWidth="1"/>
    <col min="6667" max="6668" width="17.08984375" style="35" customWidth="1"/>
    <col min="6669" max="6669" width="17.1796875" style="35" customWidth="1"/>
    <col min="6670" max="6673" width="17.08984375" style="35" customWidth="1"/>
    <col min="6674" max="6917" width="8.90625" style="35"/>
    <col min="6918" max="6918" width="6.08984375" style="35" customWidth="1"/>
    <col min="6919" max="6919" width="14.1796875" style="35" customWidth="1"/>
    <col min="6920" max="6920" width="48.08984375" style="35" customWidth="1"/>
    <col min="6921" max="6921" width="28.36328125" style="35" customWidth="1"/>
    <col min="6922" max="6922" width="27.08984375" style="35" customWidth="1"/>
    <col min="6923" max="6924" width="17.08984375" style="35" customWidth="1"/>
    <col min="6925" max="6925" width="17.1796875" style="35" customWidth="1"/>
    <col min="6926" max="6929" width="17.08984375" style="35" customWidth="1"/>
    <col min="6930" max="7173" width="8.90625" style="35"/>
    <col min="7174" max="7174" width="6.08984375" style="35" customWidth="1"/>
    <col min="7175" max="7175" width="14.1796875" style="35" customWidth="1"/>
    <col min="7176" max="7176" width="48.08984375" style="35" customWidth="1"/>
    <col min="7177" max="7177" width="28.36328125" style="35" customWidth="1"/>
    <col min="7178" max="7178" width="27.08984375" style="35" customWidth="1"/>
    <col min="7179" max="7180" width="17.08984375" style="35" customWidth="1"/>
    <col min="7181" max="7181" width="17.1796875" style="35" customWidth="1"/>
    <col min="7182" max="7185" width="17.08984375" style="35" customWidth="1"/>
    <col min="7186" max="7429" width="8.90625" style="35"/>
    <col min="7430" max="7430" width="6.08984375" style="35" customWidth="1"/>
    <col min="7431" max="7431" width="14.1796875" style="35" customWidth="1"/>
    <col min="7432" max="7432" width="48.08984375" style="35" customWidth="1"/>
    <col min="7433" max="7433" width="28.36328125" style="35" customWidth="1"/>
    <col min="7434" max="7434" width="27.08984375" style="35" customWidth="1"/>
    <col min="7435" max="7436" width="17.08984375" style="35" customWidth="1"/>
    <col min="7437" max="7437" width="17.1796875" style="35" customWidth="1"/>
    <col min="7438" max="7441" width="17.08984375" style="35" customWidth="1"/>
    <col min="7442" max="7685" width="8.90625" style="35"/>
    <col min="7686" max="7686" width="6.08984375" style="35" customWidth="1"/>
    <col min="7687" max="7687" width="14.1796875" style="35" customWidth="1"/>
    <col min="7688" max="7688" width="48.08984375" style="35" customWidth="1"/>
    <col min="7689" max="7689" width="28.36328125" style="35" customWidth="1"/>
    <col min="7690" max="7690" width="27.08984375" style="35" customWidth="1"/>
    <col min="7691" max="7692" width="17.08984375" style="35" customWidth="1"/>
    <col min="7693" max="7693" width="17.1796875" style="35" customWidth="1"/>
    <col min="7694" max="7697" width="17.08984375" style="35" customWidth="1"/>
    <col min="7698" max="7941" width="8.90625" style="35"/>
    <col min="7942" max="7942" width="6.08984375" style="35" customWidth="1"/>
    <col min="7943" max="7943" width="14.1796875" style="35" customWidth="1"/>
    <col min="7944" max="7944" width="48.08984375" style="35" customWidth="1"/>
    <col min="7945" max="7945" width="28.36328125" style="35" customWidth="1"/>
    <col min="7946" max="7946" width="27.08984375" style="35" customWidth="1"/>
    <col min="7947" max="7948" width="17.08984375" style="35" customWidth="1"/>
    <col min="7949" max="7949" width="17.1796875" style="35" customWidth="1"/>
    <col min="7950" max="7953" width="17.08984375" style="35" customWidth="1"/>
    <col min="7954" max="8197" width="8.90625" style="35"/>
    <col min="8198" max="8198" width="6.08984375" style="35" customWidth="1"/>
    <col min="8199" max="8199" width="14.1796875" style="35" customWidth="1"/>
    <col min="8200" max="8200" width="48.08984375" style="35" customWidth="1"/>
    <col min="8201" max="8201" width="28.36328125" style="35" customWidth="1"/>
    <col min="8202" max="8202" width="27.08984375" style="35" customWidth="1"/>
    <col min="8203" max="8204" width="17.08984375" style="35" customWidth="1"/>
    <col min="8205" max="8205" width="17.1796875" style="35" customWidth="1"/>
    <col min="8206" max="8209" width="17.08984375" style="35" customWidth="1"/>
    <col min="8210" max="8453" width="8.90625" style="35"/>
    <col min="8454" max="8454" width="6.08984375" style="35" customWidth="1"/>
    <col min="8455" max="8455" width="14.1796875" style="35" customWidth="1"/>
    <col min="8456" max="8456" width="48.08984375" style="35" customWidth="1"/>
    <col min="8457" max="8457" width="28.36328125" style="35" customWidth="1"/>
    <col min="8458" max="8458" width="27.08984375" style="35" customWidth="1"/>
    <col min="8459" max="8460" width="17.08984375" style="35" customWidth="1"/>
    <col min="8461" max="8461" width="17.1796875" style="35" customWidth="1"/>
    <col min="8462" max="8465" width="17.08984375" style="35" customWidth="1"/>
    <col min="8466" max="8709" width="8.90625" style="35"/>
    <col min="8710" max="8710" width="6.08984375" style="35" customWidth="1"/>
    <col min="8711" max="8711" width="14.1796875" style="35" customWidth="1"/>
    <col min="8712" max="8712" width="48.08984375" style="35" customWidth="1"/>
    <col min="8713" max="8713" width="28.36328125" style="35" customWidth="1"/>
    <col min="8714" max="8714" width="27.08984375" style="35" customWidth="1"/>
    <col min="8715" max="8716" width="17.08984375" style="35" customWidth="1"/>
    <col min="8717" max="8717" width="17.1796875" style="35" customWidth="1"/>
    <col min="8718" max="8721" width="17.08984375" style="35" customWidth="1"/>
    <col min="8722" max="8965" width="8.90625" style="35"/>
    <col min="8966" max="8966" width="6.08984375" style="35" customWidth="1"/>
    <col min="8967" max="8967" width="14.1796875" style="35" customWidth="1"/>
    <col min="8968" max="8968" width="48.08984375" style="35" customWidth="1"/>
    <col min="8969" max="8969" width="28.36328125" style="35" customWidth="1"/>
    <col min="8970" max="8970" width="27.08984375" style="35" customWidth="1"/>
    <col min="8971" max="8972" width="17.08984375" style="35" customWidth="1"/>
    <col min="8973" max="8973" width="17.1796875" style="35" customWidth="1"/>
    <col min="8974" max="8977" width="17.08984375" style="35" customWidth="1"/>
    <col min="8978" max="9221" width="8.90625" style="35"/>
    <col min="9222" max="9222" width="6.08984375" style="35" customWidth="1"/>
    <col min="9223" max="9223" width="14.1796875" style="35" customWidth="1"/>
    <col min="9224" max="9224" width="48.08984375" style="35" customWidth="1"/>
    <col min="9225" max="9225" width="28.36328125" style="35" customWidth="1"/>
    <col min="9226" max="9226" width="27.08984375" style="35" customWidth="1"/>
    <col min="9227" max="9228" width="17.08984375" style="35" customWidth="1"/>
    <col min="9229" max="9229" width="17.1796875" style="35" customWidth="1"/>
    <col min="9230" max="9233" width="17.08984375" style="35" customWidth="1"/>
    <col min="9234" max="9477" width="8.90625" style="35"/>
    <col min="9478" max="9478" width="6.08984375" style="35" customWidth="1"/>
    <col min="9479" max="9479" width="14.1796875" style="35" customWidth="1"/>
    <col min="9480" max="9480" width="48.08984375" style="35" customWidth="1"/>
    <col min="9481" max="9481" width="28.36328125" style="35" customWidth="1"/>
    <col min="9482" max="9482" width="27.08984375" style="35" customWidth="1"/>
    <col min="9483" max="9484" width="17.08984375" style="35" customWidth="1"/>
    <col min="9485" max="9485" width="17.1796875" style="35" customWidth="1"/>
    <col min="9486" max="9489" width="17.08984375" style="35" customWidth="1"/>
    <col min="9490" max="9733" width="8.90625" style="35"/>
    <col min="9734" max="9734" width="6.08984375" style="35" customWidth="1"/>
    <col min="9735" max="9735" width="14.1796875" style="35" customWidth="1"/>
    <col min="9736" max="9736" width="48.08984375" style="35" customWidth="1"/>
    <col min="9737" max="9737" width="28.36328125" style="35" customWidth="1"/>
    <col min="9738" max="9738" width="27.08984375" style="35" customWidth="1"/>
    <col min="9739" max="9740" width="17.08984375" style="35" customWidth="1"/>
    <col min="9741" max="9741" width="17.1796875" style="35" customWidth="1"/>
    <col min="9742" max="9745" width="17.08984375" style="35" customWidth="1"/>
    <col min="9746" max="9989" width="8.90625" style="35"/>
    <col min="9990" max="9990" width="6.08984375" style="35" customWidth="1"/>
    <col min="9991" max="9991" width="14.1796875" style="35" customWidth="1"/>
    <col min="9992" max="9992" width="48.08984375" style="35" customWidth="1"/>
    <col min="9993" max="9993" width="28.36328125" style="35" customWidth="1"/>
    <col min="9994" max="9994" width="27.08984375" style="35" customWidth="1"/>
    <col min="9995" max="9996" width="17.08984375" style="35" customWidth="1"/>
    <col min="9997" max="9997" width="17.1796875" style="35" customWidth="1"/>
    <col min="9998" max="10001" width="17.08984375" style="35" customWidth="1"/>
    <col min="10002" max="10245" width="8.90625" style="35"/>
    <col min="10246" max="10246" width="6.08984375" style="35" customWidth="1"/>
    <col min="10247" max="10247" width="14.1796875" style="35" customWidth="1"/>
    <col min="10248" max="10248" width="48.08984375" style="35" customWidth="1"/>
    <col min="10249" max="10249" width="28.36328125" style="35" customWidth="1"/>
    <col min="10250" max="10250" width="27.08984375" style="35" customWidth="1"/>
    <col min="10251" max="10252" width="17.08984375" style="35" customWidth="1"/>
    <col min="10253" max="10253" width="17.1796875" style="35" customWidth="1"/>
    <col min="10254" max="10257" width="17.08984375" style="35" customWidth="1"/>
    <col min="10258" max="10501" width="8.90625" style="35"/>
    <col min="10502" max="10502" width="6.08984375" style="35" customWidth="1"/>
    <col min="10503" max="10503" width="14.1796875" style="35" customWidth="1"/>
    <col min="10504" max="10504" width="48.08984375" style="35" customWidth="1"/>
    <col min="10505" max="10505" width="28.36328125" style="35" customWidth="1"/>
    <col min="10506" max="10506" width="27.08984375" style="35" customWidth="1"/>
    <col min="10507" max="10508" width="17.08984375" style="35" customWidth="1"/>
    <col min="10509" max="10509" width="17.1796875" style="35" customWidth="1"/>
    <col min="10510" max="10513" width="17.08984375" style="35" customWidth="1"/>
    <col min="10514" max="10757" width="8.90625" style="35"/>
    <col min="10758" max="10758" width="6.08984375" style="35" customWidth="1"/>
    <col min="10759" max="10759" width="14.1796875" style="35" customWidth="1"/>
    <col min="10760" max="10760" width="48.08984375" style="35" customWidth="1"/>
    <col min="10761" max="10761" width="28.36328125" style="35" customWidth="1"/>
    <col min="10762" max="10762" width="27.08984375" style="35" customWidth="1"/>
    <col min="10763" max="10764" width="17.08984375" style="35" customWidth="1"/>
    <col min="10765" max="10765" width="17.1796875" style="35" customWidth="1"/>
    <col min="10766" max="10769" width="17.08984375" style="35" customWidth="1"/>
    <col min="10770" max="11013" width="8.90625" style="35"/>
    <col min="11014" max="11014" width="6.08984375" style="35" customWidth="1"/>
    <col min="11015" max="11015" width="14.1796875" style="35" customWidth="1"/>
    <col min="11016" max="11016" width="48.08984375" style="35" customWidth="1"/>
    <col min="11017" max="11017" width="28.36328125" style="35" customWidth="1"/>
    <col min="11018" max="11018" width="27.08984375" style="35" customWidth="1"/>
    <col min="11019" max="11020" width="17.08984375" style="35" customWidth="1"/>
    <col min="11021" max="11021" width="17.1796875" style="35" customWidth="1"/>
    <col min="11022" max="11025" width="17.08984375" style="35" customWidth="1"/>
    <col min="11026" max="11269" width="8.90625" style="35"/>
    <col min="11270" max="11270" width="6.08984375" style="35" customWidth="1"/>
    <col min="11271" max="11271" width="14.1796875" style="35" customWidth="1"/>
    <col min="11272" max="11272" width="48.08984375" style="35" customWidth="1"/>
    <col min="11273" max="11273" width="28.36328125" style="35" customWidth="1"/>
    <col min="11274" max="11274" width="27.08984375" style="35" customWidth="1"/>
    <col min="11275" max="11276" width="17.08984375" style="35" customWidth="1"/>
    <col min="11277" max="11277" width="17.1796875" style="35" customWidth="1"/>
    <col min="11278" max="11281" width="17.08984375" style="35" customWidth="1"/>
    <col min="11282" max="11525" width="8.90625" style="35"/>
    <col min="11526" max="11526" width="6.08984375" style="35" customWidth="1"/>
    <col min="11527" max="11527" width="14.1796875" style="35" customWidth="1"/>
    <col min="11528" max="11528" width="48.08984375" style="35" customWidth="1"/>
    <col min="11529" max="11529" width="28.36328125" style="35" customWidth="1"/>
    <col min="11530" max="11530" width="27.08984375" style="35" customWidth="1"/>
    <col min="11531" max="11532" width="17.08984375" style="35" customWidth="1"/>
    <col min="11533" max="11533" width="17.1796875" style="35" customWidth="1"/>
    <col min="11534" max="11537" width="17.08984375" style="35" customWidth="1"/>
    <col min="11538" max="11781" width="8.90625" style="35"/>
    <col min="11782" max="11782" width="6.08984375" style="35" customWidth="1"/>
    <col min="11783" max="11783" width="14.1796875" style="35" customWidth="1"/>
    <col min="11784" max="11784" width="48.08984375" style="35" customWidth="1"/>
    <col min="11785" max="11785" width="28.36328125" style="35" customWidth="1"/>
    <col min="11786" max="11786" width="27.08984375" style="35" customWidth="1"/>
    <col min="11787" max="11788" width="17.08984375" style="35" customWidth="1"/>
    <col min="11789" max="11789" width="17.1796875" style="35" customWidth="1"/>
    <col min="11790" max="11793" width="17.08984375" style="35" customWidth="1"/>
    <col min="11794" max="12037" width="8.90625" style="35"/>
    <col min="12038" max="12038" width="6.08984375" style="35" customWidth="1"/>
    <col min="12039" max="12039" width="14.1796875" style="35" customWidth="1"/>
    <col min="12040" max="12040" width="48.08984375" style="35" customWidth="1"/>
    <col min="12041" max="12041" width="28.36328125" style="35" customWidth="1"/>
    <col min="12042" max="12042" width="27.08984375" style="35" customWidth="1"/>
    <col min="12043" max="12044" width="17.08984375" style="35" customWidth="1"/>
    <col min="12045" max="12045" width="17.1796875" style="35" customWidth="1"/>
    <col min="12046" max="12049" width="17.08984375" style="35" customWidth="1"/>
    <col min="12050" max="12293" width="8.90625" style="35"/>
    <col min="12294" max="12294" width="6.08984375" style="35" customWidth="1"/>
    <col min="12295" max="12295" width="14.1796875" style="35" customWidth="1"/>
    <col min="12296" max="12296" width="48.08984375" style="35" customWidth="1"/>
    <col min="12297" max="12297" width="28.36328125" style="35" customWidth="1"/>
    <col min="12298" max="12298" width="27.08984375" style="35" customWidth="1"/>
    <col min="12299" max="12300" width="17.08984375" style="35" customWidth="1"/>
    <col min="12301" max="12301" width="17.1796875" style="35" customWidth="1"/>
    <col min="12302" max="12305" width="17.08984375" style="35" customWidth="1"/>
    <col min="12306" max="12549" width="8.90625" style="35"/>
    <col min="12550" max="12550" width="6.08984375" style="35" customWidth="1"/>
    <col min="12551" max="12551" width="14.1796875" style="35" customWidth="1"/>
    <col min="12552" max="12552" width="48.08984375" style="35" customWidth="1"/>
    <col min="12553" max="12553" width="28.36328125" style="35" customWidth="1"/>
    <col min="12554" max="12554" width="27.08984375" style="35" customWidth="1"/>
    <col min="12555" max="12556" width="17.08984375" style="35" customWidth="1"/>
    <col min="12557" max="12557" width="17.1796875" style="35" customWidth="1"/>
    <col min="12558" max="12561" width="17.08984375" style="35" customWidth="1"/>
    <col min="12562" max="12805" width="8.90625" style="35"/>
    <col min="12806" max="12806" width="6.08984375" style="35" customWidth="1"/>
    <col min="12807" max="12807" width="14.1796875" style="35" customWidth="1"/>
    <col min="12808" max="12808" width="48.08984375" style="35" customWidth="1"/>
    <col min="12809" max="12809" width="28.36328125" style="35" customWidth="1"/>
    <col min="12810" max="12810" width="27.08984375" style="35" customWidth="1"/>
    <col min="12811" max="12812" width="17.08984375" style="35" customWidth="1"/>
    <col min="12813" max="12813" width="17.1796875" style="35" customWidth="1"/>
    <col min="12814" max="12817" width="17.08984375" style="35" customWidth="1"/>
    <col min="12818" max="13061" width="8.90625" style="35"/>
    <col min="13062" max="13062" width="6.08984375" style="35" customWidth="1"/>
    <col min="13063" max="13063" width="14.1796875" style="35" customWidth="1"/>
    <col min="13064" max="13064" width="48.08984375" style="35" customWidth="1"/>
    <col min="13065" max="13065" width="28.36328125" style="35" customWidth="1"/>
    <col min="13066" max="13066" width="27.08984375" style="35" customWidth="1"/>
    <col min="13067" max="13068" width="17.08984375" style="35" customWidth="1"/>
    <col min="13069" max="13069" width="17.1796875" style="35" customWidth="1"/>
    <col min="13070" max="13073" width="17.08984375" style="35" customWidth="1"/>
    <col min="13074" max="13317" width="8.90625" style="35"/>
    <col min="13318" max="13318" width="6.08984375" style="35" customWidth="1"/>
    <col min="13319" max="13319" width="14.1796875" style="35" customWidth="1"/>
    <col min="13320" max="13320" width="48.08984375" style="35" customWidth="1"/>
    <col min="13321" max="13321" width="28.36328125" style="35" customWidth="1"/>
    <col min="13322" max="13322" width="27.08984375" style="35" customWidth="1"/>
    <col min="13323" max="13324" width="17.08984375" style="35" customWidth="1"/>
    <col min="13325" max="13325" width="17.1796875" style="35" customWidth="1"/>
    <col min="13326" max="13329" width="17.08984375" style="35" customWidth="1"/>
    <col min="13330" max="13573" width="8.90625" style="35"/>
    <col min="13574" max="13574" width="6.08984375" style="35" customWidth="1"/>
    <col min="13575" max="13575" width="14.1796875" style="35" customWidth="1"/>
    <col min="13576" max="13576" width="48.08984375" style="35" customWidth="1"/>
    <col min="13577" max="13577" width="28.36328125" style="35" customWidth="1"/>
    <col min="13578" max="13578" width="27.08984375" style="35" customWidth="1"/>
    <col min="13579" max="13580" width="17.08984375" style="35" customWidth="1"/>
    <col min="13581" max="13581" width="17.1796875" style="35" customWidth="1"/>
    <col min="13582" max="13585" width="17.08984375" style="35" customWidth="1"/>
    <col min="13586" max="13829" width="8.90625" style="35"/>
    <col min="13830" max="13830" width="6.08984375" style="35" customWidth="1"/>
    <col min="13831" max="13831" width="14.1796875" style="35" customWidth="1"/>
    <col min="13832" max="13832" width="48.08984375" style="35" customWidth="1"/>
    <col min="13833" max="13833" width="28.36328125" style="35" customWidth="1"/>
    <col min="13834" max="13834" width="27.08984375" style="35" customWidth="1"/>
    <col min="13835" max="13836" width="17.08984375" style="35" customWidth="1"/>
    <col min="13837" max="13837" width="17.1796875" style="35" customWidth="1"/>
    <col min="13838" max="13841" width="17.08984375" style="35" customWidth="1"/>
    <col min="13842" max="14085" width="8.90625" style="35"/>
    <col min="14086" max="14086" width="6.08984375" style="35" customWidth="1"/>
    <col min="14087" max="14087" width="14.1796875" style="35" customWidth="1"/>
    <col min="14088" max="14088" width="48.08984375" style="35" customWidth="1"/>
    <col min="14089" max="14089" width="28.36328125" style="35" customWidth="1"/>
    <col min="14090" max="14090" width="27.08984375" style="35" customWidth="1"/>
    <col min="14091" max="14092" width="17.08984375" style="35" customWidth="1"/>
    <col min="14093" max="14093" width="17.1796875" style="35" customWidth="1"/>
    <col min="14094" max="14097" width="17.08984375" style="35" customWidth="1"/>
    <col min="14098" max="14341" width="8.90625" style="35"/>
    <col min="14342" max="14342" width="6.08984375" style="35" customWidth="1"/>
    <col min="14343" max="14343" width="14.1796875" style="35" customWidth="1"/>
    <col min="14344" max="14344" width="48.08984375" style="35" customWidth="1"/>
    <col min="14345" max="14345" width="28.36328125" style="35" customWidth="1"/>
    <col min="14346" max="14346" width="27.08984375" style="35" customWidth="1"/>
    <col min="14347" max="14348" width="17.08984375" style="35" customWidth="1"/>
    <col min="14349" max="14349" width="17.1796875" style="35" customWidth="1"/>
    <col min="14350" max="14353" width="17.08984375" style="35" customWidth="1"/>
    <col min="14354" max="14597" width="8.90625" style="35"/>
    <col min="14598" max="14598" width="6.08984375" style="35" customWidth="1"/>
    <col min="14599" max="14599" width="14.1796875" style="35" customWidth="1"/>
    <col min="14600" max="14600" width="48.08984375" style="35" customWidth="1"/>
    <col min="14601" max="14601" width="28.36328125" style="35" customWidth="1"/>
    <col min="14602" max="14602" width="27.08984375" style="35" customWidth="1"/>
    <col min="14603" max="14604" width="17.08984375" style="35" customWidth="1"/>
    <col min="14605" max="14605" width="17.1796875" style="35" customWidth="1"/>
    <col min="14606" max="14609" width="17.08984375" style="35" customWidth="1"/>
    <col min="14610" max="14853" width="8.90625" style="35"/>
    <col min="14854" max="14854" width="6.08984375" style="35" customWidth="1"/>
    <col min="14855" max="14855" width="14.1796875" style="35" customWidth="1"/>
    <col min="14856" max="14856" width="48.08984375" style="35" customWidth="1"/>
    <col min="14857" max="14857" width="28.36328125" style="35" customWidth="1"/>
    <col min="14858" max="14858" width="27.08984375" style="35" customWidth="1"/>
    <col min="14859" max="14860" width="17.08984375" style="35" customWidth="1"/>
    <col min="14861" max="14861" width="17.1796875" style="35" customWidth="1"/>
    <col min="14862" max="14865" width="17.08984375" style="35" customWidth="1"/>
    <col min="14866" max="15109" width="8.90625" style="35"/>
    <col min="15110" max="15110" width="6.08984375" style="35" customWidth="1"/>
    <col min="15111" max="15111" width="14.1796875" style="35" customWidth="1"/>
    <col min="15112" max="15112" width="48.08984375" style="35" customWidth="1"/>
    <col min="15113" max="15113" width="28.36328125" style="35" customWidth="1"/>
    <col min="15114" max="15114" width="27.08984375" style="35" customWidth="1"/>
    <col min="15115" max="15116" width="17.08984375" style="35" customWidth="1"/>
    <col min="15117" max="15117" width="17.1796875" style="35" customWidth="1"/>
    <col min="15118" max="15121" width="17.08984375" style="35" customWidth="1"/>
    <col min="15122" max="15365" width="8.90625" style="35"/>
    <col min="15366" max="15366" width="6.08984375" style="35" customWidth="1"/>
    <col min="15367" max="15367" width="14.1796875" style="35" customWidth="1"/>
    <col min="15368" max="15368" width="48.08984375" style="35" customWidth="1"/>
    <col min="15369" max="15369" width="28.36328125" style="35" customWidth="1"/>
    <col min="15370" max="15370" width="27.08984375" style="35" customWidth="1"/>
    <col min="15371" max="15372" width="17.08984375" style="35" customWidth="1"/>
    <col min="15373" max="15373" width="17.1796875" style="35" customWidth="1"/>
    <col min="15374" max="15377" width="17.08984375" style="35" customWidth="1"/>
    <col min="15378" max="15621" width="8.90625" style="35"/>
    <col min="15622" max="15622" width="6.08984375" style="35" customWidth="1"/>
    <col min="15623" max="15623" width="14.1796875" style="35" customWidth="1"/>
    <col min="15624" max="15624" width="48.08984375" style="35" customWidth="1"/>
    <col min="15625" max="15625" width="28.36328125" style="35" customWidth="1"/>
    <col min="15626" max="15626" width="27.08984375" style="35" customWidth="1"/>
    <col min="15627" max="15628" width="17.08984375" style="35" customWidth="1"/>
    <col min="15629" max="15629" width="17.1796875" style="35" customWidth="1"/>
    <col min="15630" max="15633" width="17.08984375" style="35" customWidth="1"/>
    <col min="15634" max="15877" width="8.90625" style="35"/>
    <col min="15878" max="15878" width="6.08984375" style="35" customWidth="1"/>
    <col min="15879" max="15879" width="14.1796875" style="35" customWidth="1"/>
    <col min="15880" max="15880" width="48.08984375" style="35" customWidth="1"/>
    <col min="15881" max="15881" width="28.36328125" style="35" customWidth="1"/>
    <col min="15882" max="15882" width="27.08984375" style="35" customWidth="1"/>
    <col min="15883" max="15884" width="17.08984375" style="35" customWidth="1"/>
    <col min="15885" max="15885" width="17.1796875" style="35" customWidth="1"/>
    <col min="15886" max="15889" width="17.08984375" style="35" customWidth="1"/>
    <col min="15890" max="16133" width="8.90625" style="35"/>
    <col min="16134" max="16134" width="6.08984375" style="35" customWidth="1"/>
    <col min="16135" max="16135" width="14.1796875" style="35" customWidth="1"/>
    <col min="16136" max="16136" width="48.08984375" style="35" customWidth="1"/>
    <col min="16137" max="16137" width="28.36328125" style="35" customWidth="1"/>
    <col min="16138" max="16138" width="27.08984375" style="35" customWidth="1"/>
    <col min="16139" max="16140" width="17.08984375" style="35" customWidth="1"/>
    <col min="16141" max="16141" width="17.1796875" style="35" customWidth="1"/>
    <col min="16142" max="16145" width="17.08984375" style="35" customWidth="1"/>
    <col min="16146" max="16384" width="8.90625" style="35"/>
  </cols>
  <sheetData>
    <row r="1" spans="1:17" ht="14">
      <c r="B1" s="54" t="s">
        <v>263</v>
      </c>
    </row>
    <row r="2" spans="1:17" ht="21" customHeight="1">
      <c r="B2" s="68"/>
      <c r="C2" s="68"/>
      <c r="D2" s="68"/>
      <c r="E2" s="68"/>
      <c r="F2" s="68"/>
      <c r="G2" s="69" t="s">
        <v>201</v>
      </c>
      <c r="H2" s="69"/>
      <c r="I2" s="69"/>
      <c r="J2" s="69"/>
      <c r="K2" s="68"/>
      <c r="L2" s="68"/>
      <c r="M2" s="68"/>
      <c r="O2" s="68"/>
      <c r="P2" s="68"/>
      <c r="Q2" s="68"/>
    </row>
    <row r="3" spans="1:17" ht="21">
      <c r="B3" s="66"/>
      <c r="C3" s="66"/>
      <c r="D3" s="66"/>
      <c r="E3" s="66"/>
      <c r="F3" s="66"/>
      <c r="G3" s="66"/>
      <c r="H3" s="66"/>
      <c r="I3" s="66"/>
      <c r="J3" s="66"/>
      <c r="K3" s="66"/>
      <c r="L3" s="66"/>
      <c r="M3" s="66"/>
      <c r="N3" s="66"/>
      <c r="O3" s="66"/>
      <c r="P3" s="66"/>
      <c r="Q3" s="66"/>
    </row>
    <row r="4" spans="1:17" ht="16.5">
      <c r="B4" s="52"/>
      <c r="C4" s="52"/>
      <c r="D4" s="52"/>
      <c r="E4" s="52"/>
      <c r="F4" s="52"/>
      <c r="G4" s="52"/>
      <c r="H4" s="52"/>
      <c r="I4" s="52"/>
      <c r="J4" s="52"/>
      <c r="K4" s="52"/>
      <c r="L4" s="52"/>
      <c r="M4" s="52"/>
      <c r="N4" s="96" t="s">
        <v>97</v>
      </c>
      <c r="O4" s="288">
        <f>'1)交付申請書'!V9</f>
        <v>0</v>
      </c>
      <c r="P4" s="288"/>
      <c r="Q4" s="288"/>
    </row>
    <row r="6" spans="1:17" ht="74.25" customHeight="1">
      <c r="B6" s="142" t="s">
        <v>453</v>
      </c>
      <c r="C6" s="144" t="s">
        <v>96</v>
      </c>
      <c r="D6" s="144" t="s">
        <v>91</v>
      </c>
      <c r="E6" s="286" t="s">
        <v>363</v>
      </c>
      <c r="F6" s="287"/>
      <c r="G6" s="287"/>
      <c r="H6" s="287"/>
      <c r="I6" s="287"/>
      <c r="J6" s="287"/>
      <c r="K6" s="287"/>
      <c r="L6" s="144" t="s">
        <v>99</v>
      </c>
      <c r="M6" s="97" t="s">
        <v>252</v>
      </c>
      <c r="N6" s="146" t="s">
        <v>364</v>
      </c>
      <c r="O6" s="147"/>
      <c r="P6" s="147"/>
      <c r="Q6" s="148"/>
    </row>
    <row r="7" spans="1:17" ht="41.4" customHeight="1">
      <c r="B7" s="143"/>
      <c r="C7" s="145"/>
      <c r="D7" s="145"/>
      <c r="E7" s="156" t="s">
        <v>103</v>
      </c>
      <c r="F7" s="156" t="s">
        <v>87</v>
      </c>
      <c r="G7" s="156" t="s">
        <v>88</v>
      </c>
      <c r="H7" s="61" t="s">
        <v>362</v>
      </c>
      <c r="I7" s="153" t="s">
        <v>351</v>
      </c>
      <c r="J7" s="153" t="s">
        <v>359</v>
      </c>
      <c r="K7" s="61" t="s">
        <v>360</v>
      </c>
      <c r="L7" s="145"/>
      <c r="M7" s="145"/>
      <c r="N7" s="145"/>
      <c r="O7" s="61" t="s">
        <v>47</v>
      </c>
      <c r="P7" s="61" t="s">
        <v>93</v>
      </c>
      <c r="Q7" s="61" t="s">
        <v>298</v>
      </c>
    </row>
    <row r="8" spans="1:17" ht="14">
      <c r="A8" s="35" t="e">
        <f>B8&amp;#REF!</f>
        <v>#REF!</v>
      </c>
      <c r="B8" s="157">
        <f>'1-2)計画書'!B8</f>
        <v>0</v>
      </c>
      <c r="C8" s="158">
        <f>'1-2)計画書'!C8</f>
        <v>0</v>
      </c>
      <c r="D8" s="82">
        <f>'1-2)計画書'!D8</f>
        <v>0</v>
      </c>
      <c r="E8" s="82">
        <f>'1-2)計画書'!E8</f>
        <v>0</v>
      </c>
      <c r="F8" s="79">
        <f>'1-2)計画書'!F8</f>
        <v>0</v>
      </c>
      <c r="G8" s="75">
        <f>'1-2)計画書'!G8</f>
        <v>0</v>
      </c>
      <c r="H8" s="139">
        <f>'1-2)計画書'!H8</f>
        <v>0</v>
      </c>
      <c r="I8" s="154">
        <f>'1-2)計画書'!I8</f>
        <v>0</v>
      </c>
      <c r="J8" s="155">
        <f>H8*I8</f>
        <v>0</v>
      </c>
      <c r="K8" s="82">
        <f>'1-2)計画書'!K8</f>
        <v>0</v>
      </c>
      <c r="L8" s="82">
        <f>'1-2)計画書'!L8</f>
        <v>0</v>
      </c>
      <c r="M8" s="81">
        <f>'1-2)計画書'!M8</f>
        <v>0</v>
      </c>
      <c r="N8" s="76">
        <f>'1-2)計画書'!N8</f>
        <v>0</v>
      </c>
      <c r="O8" s="63">
        <f>N8-P8</f>
        <v>0</v>
      </c>
      <c r="P8" s="76">
        <f>'1-2)計画書'!P8</f>
        <v>0</v>
      </c>
      <c r="Q8" s="76">
        <f>'1-2)計画書'!Q8</f>
        <v>0</v>
      </c>
    </row>
    <row r="9" spans="1:17" ht="14">
      <c r="A9" s="35" t="e">
        <f>B9&amp;#REF!</f>
        <v>#REF!</v>
      </c>
      <c r="B9" s="157">
        <f>'1-2)計画書'!B9</f>
        <v>0</v>
      </c>
      <c r="C9" s="158">
        <f>'1-2)計画書'!C9</f>
        <v>0</v>
      </c>
      <c r="D9" s="82">
        <f>'1-2)計画書'!D9</f>
        <v>0</v>
      </c>
      <c r="E9" s="82">
        <f>'1-2)計画書'!E9</f>
        <v>0</v>
      </c>
      <c r="F9" s="79">
        <f>'1-2)計画書'!F9</f>
        <v>0</v>
      </c>
      <c r="G9" s="75">
        <f>'1-2)計画書'!G9</f>
        <v>0</v>
      </c>
      <c r="H9" s="139">
        <f>'1-2)計画書'!H9</f>
        <v>0</v>
      </c>
      <c r="I9" s="154">
        <f>'1-2)計画書'!I9</f>
        <v>0</v>
      </c>
      <c r="J9" s="155">
        <f t="shared" ref="J9:J37" si="0">H9*I9</f>
        <v>0</v>
      </c>
      <c r="K9" s="82">
        <f>'1-2)計画書'!K9</f>
        <v>0</v>
      </c>
      <c r="L9" s="82">
        <f>'1-2)計画書'!L9</f>
        <v>0</v>
      </c>
      <c r="M9" s="81">
        <f>'1-2)計画書'!M9</f>
        <v>0</v>
      </c>
      <c r="N9" s="76">
        <f>'1-2)計画書'!N9</f>
        <v>0</v>
      </c>
      <c r="O9" s="63">
        <f t="shared" ref="O9:O37" si="1">N9-P9</f>
        <v>0</v>
      </c>
      <c r="P9" s="76">
        <f>'1-2)計画書'!P9</f>
        <v>0</v>
      </c>
      <c r="Q9" s="76">
        <f>'1-2)計画書'!Q9</f>
        <v>0</v>
      </c>
    </row>
    <row r="10" spans="1:17" ht="14">
      <c r="A10" s="35" t="e">
        <f>B10&amp;#REF!</f>
        <v>#REF!</v>
      </c>
      <c r="B10" s="157">
        <f>'1-2)計画書'!B10</f>
        <v>0</v>
      </c>
      <c r="C10" s="158">
        <f>'1-2)計画書'!C10</f>
        <v>0</v>
      </c>
      <c r="D10" s="82">
        <f>'1-2)計画書'!D10</f>
        <v>0</v>
      </c>
      <c r="E10" s="82">
        <f>'1-2)計画書'!E10</f>
        <v>0</v>
      </c>
      <c r="F10" s="79">
        <f>'1-2)計画書'!F10</f>
        <v>0</v>
      </c>
      <c r="G10" s="75">
        <f>'1-2)計画書'!G10</f>
        <v>0</v>
      </c>
      <c r="H10" s="139">
        <f>'1-2)計画書'!H10</f>
        <v>0</v>
      </c>
      <c r="I10" s="154">
        <f>'1-2)計画書'!I10</f>
        <v>0</v>
      </c>
      <c r="J10" s="155">
        <f t="shared" si="0"/>
        <v>0</v>
      </c>
      <c r="K10" s="82">
        <f>'1-2)計画書'!K10</f>
        <v>0</v>
      </c>
      <c r="L10" s="82">
        <f>'1-2)計画書'!L10</f>
        <v>0</v>
      </c>
      <c r="M10" s="81">
        <f>'1-2)計画書'!M10</f>
        <v>0</v>
      </c>
      <c r="N10" s="76">
        <f>'1-2)計画書'!N10</f>
        <v>0</v>
      </c>
      <c r="O10" s="63">
        <f t="shared" si="1"/>
        <v>0</v>
      </c>
      <c r="P10" s="76">
        <f>'1-2)計画書'!P10</f>
        <v>0</v>
      </c>
      <c r="Q10" s="76">
        <f>'1-2)計画書'!Q10</f>
        <v>0</v>
      </c>
    </row>
    <row r="11" spans="1:17" ht="14">
      <c r="A11" s="35" t="e">
        <f>B11&amp;#REF!</f>
        <v>#REF!</v>
      </c>
      <c r="B11" s="157">
        <f>'1-2)計画書'!B11</f>
        <v>0</v>
      </c>
      <c r="C11" s="158">
        <f>'1-2)計画書'!C11</f>
        <v>0</v>
      </c>
      <c r="D11" s="82">
        <f>'1-2)計画書'!D11</f>
        <v>0</v>
      </c>
      <c r="E11" s="82">
        <f>'1-2)計画書'!E11</f>
        <v>0</v>
      </c>
      <c r="F11" s="79">
        <f>'1-2)計画書'!F11</f>
        <v>0</v>
      </c>
      <c r="G11" s="75">
        <f>'1-2)計画書'!G11</f>
        <v>0</v>
      </c>
      <c r="H11" s="139">
        <f>'1-2)計画書'!H11</f>
        <v>0</v>
      </c>
      <c r="I11" s="154">
        <f>'1-2)計画書'!I11</f>
        <v>0</v>
      </c>
      <c r="J11" s="155">
        <f t="shared" si="0"/>
        <v>0</v>
      </c>
      <c r="K11" s="82">
        <f>'1-2)計画書'!K11</f>
        <v>0</v>
      </c>
      <c r="L11" s="82">
        <f>'1-2)計画書'!L11</f>
        <v>0</v>
      </c>
      <c r="M11" s="81">
        <f>'1-2)計画書'!M11</f>
        <v>0</v>
      </c>
      <c r="N11" s="76">
        <f>'1-2)計画書'!N11</f>
        <v>0</v>
      </c>
      <c r="O11" s="63">
        <f t="shared" si="1"/>
        <v>0</v>
      </c>
      <c r="P11" s="76">
        <f>'1-2)計画書'!P11</f>
        <v>0</v>
      </c>
      <c r="Q11" s="76">
        <f>'1-2)計画書'!Q11</f>
        <v>0</v>
      </c>
    </row>
    <row r="12" spans="1:17" ht="14">
      <c r="A12" s="35" t="e">
        <f>B12&amp;#REF!</f>
        <v>#REF!</v>
      </c>
      <c r="B12" s="157">
        <f>'1-2)計画書'!B12</f>
        <v>0</v>
      </c>
      <c r="C12" s="158">
        <f>'1-2)計画書'!C12</f>
        <v>0</v>
      </c>
      <c r="D12" s="82">
        <f>'1-2)計画書'!D12</f>
        <v>0</v>
      </c>
      <c r="E12" s="82">
        <f>'1-2)計画書'!E12</f>
        <v>0</v>
      </c>
      <c r="F12" s="79">
        <f>'1-2)計画書'!F12</f>
        <v>0</v>
      </c>
      <c r="G12" s="75">
        <f>'1-2)計画書'!G12</f>
        <v>0</v>
      </c>
      <c r="H12" s="139">
        <f>'1-2)計画書'!H12</f>
        <v>0</v>
      </c>
      <c r="I12" s="154">
        <f>'1-2)計画書'!I12</f>
        <v>0</v>
      </c>
      <c r="J12" s="155">
        <f t="shared" si="0"/>
        <v>0</v>
      </c>
      <c r="K12" s="82">
        <f>'1-2)計画書'!K12</f>
        <v>0</v>
      </c>
      <c r="L12" s="82">
        <f>'1-2)計画書'!L12</f>
        <v>0</v>
      </c>
      <c r="M12" s="81">
        <f>'1-2)計画書'!M12</f>
        <v>0</v>
      </c>
      <c r="N12" s="76">
        <f>'1-2)計画書'!N12</f>
        <v>0</v>
      </c>
      <c r="O12" s="63">
        <f t="shared" si="1"/>
        <v>0</v>
      </c>
      <c r="P12" s="76">
        <f>'1-2)計画書'!P12</f>
        <v>0</v>
      </c>
      <c r="Q12" s="76">
        <f>'1-2)計画書'!Q12</f>
        <v>0</v>
      </c>
    </row>
    <row r="13" spans="1:17" ht="14">
      <c r="A13" s="35" t="e">
        <f>B13&amp;#REF!</f>
        <v>#REF!</v>
      </c>
      <c r="B13" s="157">
        <f>'1-2)計画書'!B13</f>
        <v>0</v>
      </c>
      <c r="C13" s="158">
        <f>'1-2)計画書'!C13</f>
        <v>0</v>
      </c>
      <c r="D13" s="82">
        <f>'1-2)計画書'!D13</f>
        <v>0</v>
      </c>
      <c r="E13" s="82">
        <f>'1-2)計画書'!E13</f>
        <v>0</v>
      </c>
      <c r="F13" s="79">
        <f>'1-2)計画書'!F13</f>
        <v>0</v>
      </c>
      <c r="G13" s="75">
        <f>'1-2)計画書'!G13</f>
        <v>0</v>
      </c>
      <c r="H13" s="139">
        <f>'1-2)計画書'!H13</f>
        <v>0</v>
      </c>
      <c r="I13" s="154">
        <f>'1-2)計画書'!I13</f>
        <v>0</v>
      </c>
      <c r="J13" s="155">
        <f t="shared" si="0"/>
        <v>0</v>
      </c>
      <c r="K13" s="82">
        <f>'1-2)計画書'!K13</f>
        <v>0</v>
      </c>
      <c r="L13" s="82">
        <f>'1-2)計画書'!L13</f>
        <v>0</v>
      </c>
      <c r="M13" s="81">
        <f>'1-2)計画書'!M13</f>
        <v>0</v>
      </c>
      <c r="N13" s="76">
        <f>'1-2)計画書'!N13</f>
        <v>0</v>
      </c>
      <c r="O13" s="63">
        <f t="shared" si="1"/>
        <v>0</v>
      </c>
      <c r="P13" s="76">
        <f>'1-2)計画書'!P13</f>
        <v>0</v>
      </c>
      <c r="Q13" s="76">
        <f>'1-2)計画書'!Q13</f>
        <v>0</v>
      </c>
    </row>
    <row r="14" spans="1:17" ht="14">
      <c r="A14" s="35" t="e">
        <f>B14&amp;#REF!</f>
        <v>#REF!</v>
      </c>
      <c r="B14" s="157">
        <f>'1-2)計画書'!B14</f>
        <v>0</v>
      </c>
      <c r="C14" s="158">
        <f>'1-2)計画書'!C14</f>
        <v>0</v>
      </c>
      <c r="D14" s="82">
        <f>'1-2)計画書'!D14</f>
        <v>0</v>
      </c>
      <c r="E14" s="82">
        <f>'1-2)計画書'!E14</f>
        <v>0</v>
      </c>
      <c r="F14" s="79">
        <f>'1-2)計画書'!F14</f>
        <v>0</v>
      </c>
      <c r="G14" s="75">
        <f>'1-2)計画書'!G14</f>
        <v>0</v>
      </c>
      <c r="H14" s="139">
        <f>'1-2)計画書'!H14</f>
        <v>0</v>
      </c>
      <c r="I14" s="154">
        <f>'1-2)計画書'!I14</f>
        <v>0</v>
      </c>
      <c r="J14" s="155">
        <f t="shared" si="0"/>
        <v>0</v>
      </c>
      <c r="K14" s="82">
        <f>'1-2)計画書'!K14</f>
        <v>0</v>
      </c>
      <c r="L14" s="82">
        <f>'1-2)計画書'!L14</f>
        <v>0</v>
      </c>
      <c r="M14" s="81">
        <f>'1-2)計画書'!M14</f>
        <v>0</v>
      </c>
      <c r="N14" s="76">
        <f>'1-2)計画書'!N14</f>
        <v>0</v>
      </c>
      <c r="O14" s="63">
        <f t="shared" si="1"/>
        <v>0</v>
      </c>
      <c r="P14" s="76">
        <f>'1-2)計画書'!P14</f>
        <v>0</v>
      </c>
      <c r="Q14" s="76">
        <f>'1-2)計画書'!Q14</f>
        <v>0</v>
      </c>
    </row>
    <row r="15" spans="1:17" ht="14">
      <c r="A15" s="35" t="e">
        <f>B15&amp;#REF!</f>
        <v>#REF!</v>
      </c>
      <c r="B15" s="157">
        <f>'1-2)計画書'!B15</f>
        <v>0</v>
      </c>
      <c r="C15" s="158">
        <f>'1-2)計画書'!C15</f>
        <v>0</v>
      </c>
      <c r="D15" s="82">
        <f>'1-2)計画書'!D15</f>
        <v>0</v>
      </c>
      <c r="E15" s="82">
        <f>'1-2)計画書'!E15</f>
        <v>0</v>
      </c>
      <c r="F15" s="79">
        <f>'1-2)計画書'!F15</f>
        <v>0</v>
      </c>
      <c r="G15" s="75">
        <f>'1-2)計画書'!G15</f>
        <v>0</v>
      </c>
      <c r="H15" s="139">
        <f>'1-2)計画書'!H15</f>
        <v>0</v>
      </c>
      <c r="I15" s="154">
        <f>'1-2)計画書'!I15</f>
        <v>0</v>
      </c>
      <c r="J15" s="155">
        <f t="shared" si="0"/>
        <v>0</v>
      </c>
      <c r="K15" s="82">
        <f>'1-2)計画書'!K15</f>
        <v>0</v>
      </c>
      <c r="L15" s="82">
        <f>'1-2)計画書'!L15</f>
        <v>0</v>
      </c>
      <c r="M15" s="81">
        <f>'1-2)計画書'!M15</f>
        <v>0</v>
      </c>
      <c r="N15" s="76">
        <f>'1-2)計画書'!N15</f>
        <v>0</v>
      </c>
      <c r="O15" s="63">
        <f t="shared" si="1"/>
        <v>0</v>
      </c>
      <c r="P15" s="76">
        <f>'1-2)計画書'!P15</f>
        <v>0</v>
      </c>
      <c r="Q15" s="76">
        <f>'1-2)計画書'!Q15</f>
        <v>0</v>
      </c>
    </row>
    <row r="16" spans="1:17" ht="14">
      <c r="A16" s="35" t="e">
        <f>B16&amp;#REF!</f>
        <v>#REF!</v>
      </c>
      <c r="B16" s="157">
        <f>'1-2)計画書'!B16</f>
        <v>0</v>
      </c>
      <c r="C16" s="158">
        <f>'1-2)計画書'!C16</f>
        <v>0</v>
      </c>
      <c r="D16" s="82">
        <f>'1-2)計画書'!D16</f>
        <v>0</v>
      </c>
      <c r="E16" s="82">
        <f>'1-2)計画書'!E16</f>
        <v>0</v>
      </c>
      <c r="F16" s="79">
        <f>'1-2)計画書'!F16</f>
        <v>0</v>
      </c>
      <c r="G16" s="75">
        <f>'1-2)計画書'!G16</f>
        <v>0</v>
      </c>
      <c r="H16" s="139">
        <f>'1-2)計画書'!H16</f>
        <v>0</v>
      </c>
      <c r="I16" s="154">
        <f>'1-2)計画書'!I16</f>
        <v>0</v>
      </c>
      <c r="J16" s="155">
        <f t="shared" si="0"/>
        <v>0</v>
      </c>
      <c r="K16" s="82">
        <f>'1-2)計画書'!K16</f>
        <v>0</v>
      </c>
      <c r="L16" s="82">
        <f>'1-2)計画書'!L16</f>
        <v>0</v>
      </c>
      <c r="M16" s="81">
        <f>'1-2)計画書'!M16</f>
        <v>0</v>
      </c>
      <c r="N16" s="76">
        <f>'1-2)計画書'!N16</f>
        <v>0</v>
      </c>
      <c r="O16" s="63">
        <f t="shared" si="1"/>
        <v>0</v>
      </c>
      <c r="P16" s="76">
        <f>'1-2)計画書'!P16</f>
        <v>0</v>
      </c>
      <c r="Q16" s="76">
        <f>'1-2)計画書'!Q16</f>
        <v>0</v>
      </c>
    </row>
    <row r="17" spans="1:17" ht="14">
      <c r="A17" s="35" t="e">
        <f>B17&amp;#REF!</f>
        <v>#REF!</v>
      </c>
      <c r="B17" s="157">
        <f>'1-2)計画書'!B17</f>
        <v>0</v>
      </c>
      <c r="C17" s="158">
        <f>'1-2)計画書'!C17</f>
        <v>0</v>
      </c>
      <c r="D17" s="82">
        <f>'1-2)計画書'!D17</f>
        <v>0</v>
      </c>
      <c r="E17" s="82">
        <f>'1-2)計画書'!E17</f>
        <v>0</v>
      </c>
      <c r="F17" s="79">
        <f>'1-2)計画書'!F17</f>
        <v>0</v>
      </c>
      <c r="G17" s="75">
        <f>'1-2)計画書'!G17</f>
        <v>0</v>
      </c>
      <c r="H17" s="139">
        <f>'1-2)計画書'!H17</f>
        <v>0</v>
      </c>
      <c r="I17" s="154">
        <f>'1-2)計画書'!I17</f>
        <v>0</v>
      </c>
      <c r="J17" s="155">
        <f t="shared" si="0"/>
        <v>0</v>
      </c>
      <c r="K17" s="82">
        <f>'1-2)計画書'!K17</f>
        <v>0</v>
      </c>
      <c r="L17" s="82">
        <f>'1-2)計画書'!L17</f>
        <v>0</v>
      </c>
      <c r="M17" s="81">
        <f>'1-2)計画書'!M17</f>
        <v>0</v>
      </c>
      <c r="N17" s="76">
        <f>'1-2)計画書'!N17</f>
        <v>0</v>
      </c>
      <c r="O17" s="63">
        <f t="shared" si="1"/>
        <v>0</v>
      </c>
      <c r="P17" s="76">
        <f>'1-2)計画書'!P17</f>
        <v>0</v>
      </c>
      <c r="Q17" s="76">
        <f>'1-2)計画書'!Q17</f>
        <v>0</v>
      </c>
    </row>
    <row r="18" spans="1:17" ht="14">
      <c r="A18" s="35" t="e">
        <f>B18&amp;#REF!</f>
        <v>#REF!</v>
      </c>
      <c r="B18" s="157">
        <f>'1-2)計画書'!B18</f>
        <v>0</v>
      </c>
      <c r="C18" s="158">
        <f>'1-2)計画書'!C18</f>
        <v>0</v>
      </c>
      <c r="D18" s="82">
        <f>'1-2)計画書'!D18</f>
        <v>0</v>
      </c>
      <c r="E18" s="82">
        <f>'1-2)計画書'!E18</f>
        <v>0</v>
      </c>
      <c r="F18" s="79">
        <f>'1-2)計画書'!F18</f>
        <v>0</v>
      </c>
      <c r="G18" s="75">
        <f>'1-2)計画書'!G18</f>
        <v>0</v>
      </c>
      <c r="H18" s="139">
        <f>'1-2)計画書'!H18</f>
        <v>0</v>
      </c>
      <c r="I18" s="154">
        <f>'1-2)計画書'!I18</f>
        <v>0</v>
      </c>
      <c r="J18" s="155">
        <f t="shared" si="0"/>
        <v>0</v>
      </c>
      <c r="K18" s="82">
        <f>'1-2)計画書'!K18</f>
        <v>0</v>
      </c>
      <c r="L18" s="82">
        <f>'1-2)計画書'!L18</f>
        <v>0</v>
      </c>
      <c r="M18" s="81">
        <f>'1-2)計画書'!M18</f>
        <v>0</v>
      </c>
      <c r="N18" s="76">
        <f>'1-2)計画書'!N18</f>
        <v>0</v>
      </c>
      <c r="O18" s="63">
        <f t="shared" si="1"/>
        <v>0</v>
      </c>
      <c r="P18" s="76">
        <f>'1-2)計画書'!P18</f>
        <v>0</v>
      </c>
      <c r="Q18" s="76">
        <f>'1-2)計画書'!Q18</f>
        <v>0</v>
      </c>
    </row>
    <row r="19" spans="1:17" ht="14">
      <c r="A19" s="35" t="e">
        <f>B19&amp;#REF!</f>
        <v>#REF!</v>
      </c>
      <c r="B19" s="157">
        <f>'1-2)計画書'!B19</f>
        <v>0</v>
      </c>
      <c r="C19" s="158">
        <f>'1-2)計画書'!C19</f>
        <v>0</v>
      </c>
      <c r="D19" s="82">
        <f>'1-2)計画書'!D19</f>
        <v>0</v>
      </c>
      <c r="E19" s="82">
        <f>'1-2)計画書'!E19</f>
        <v>0</v>
      </c>
      <c r="F19" s="79">
        <f>'1-2)計画書'!F19</f>
        <v>0</v>
      </c>
      <c r="G19" s="75">
        <f>'1-2)計画書'!G19</f>
        <v>0</v>
      </c>
      <c r="H19" s="139">
        <f>'1-2)計画書'!H19</f>
        <v>0</v>
      </c>
      <c r="I19" s="154">
        <f>'1-2)計画書'!I19</f>
        <v>0</v>
      </c>
      <c r="J19" s="155">
        <f t="shared" si="0"/>
        <v>0</v>
      </c>
      <c r="K19" s="82">
        <f>'1-2)計画書'!K19</f>
        <v>0</v>
      </c>
      <c r="L19" s="82">
        <f>'1-2)計画書'!L19</f>
        <v>0</v>
      </c>
      <c r="M19" s="81">
        <f>'1-2)計画書'!M19</f>
        <v>0</v>
      </c>
      <c r="N19" s="76">
        <f>'1-2)計画書'!N19</f>
        <v>0</v>
      </c>
      <c r="O19" s="63">
        <f t="shared" si="1"/>
        <v>0</v>
      </c>
      <c r="P19" s="76">
        <f>'1-2)計画書'!P19</f>
        <v>0</v>
      </c>
      <c r="Q19" s="76">
        <f>'1-2)計画書'!Q19</f>
        <v>0</v>
      </c>
    </row>
    <row r="20" spans="1:17" ht="14">
      <c r="A20" s="35" t="e">
        <f>B20&amp;#REF!</f>
        <v>#REF!</v>
      </c>
      <c r="B20" s="157">
        <f>'1-2)計画書'!B20</f>
        <v>0</v>
      </c>
      <c r="C20" s="158">
        <f>'1-2)計画書'!C20</f>
        <v>0</v>
      </c>
      <c r="D20" s="82">
        <f>'1-2)計画書'!D20</f>
        <v>0</v>
      </c>
      <c r="E20" s="82">
        <f>'1-2)計画書'!E20</f>
        <v>0</v>
      </c>
      <c r="F20" s="79">
        <f>'1-2)計画書'!F20</f>
        <v>0</v>
      </c>
      <c r="G20" s="75">
        <f>'1-2)計画書'!G20</f>
        <v>0</v>
      </c>
      <c r="H20" s="139">
        <f>'1-2)計画書'!H20</f>
        <v>0</v>
      </c>
      <c r="I20" s="154">
        <f>'1-2)計画書'!I20</f>
        <v>0</v>
      </c>
      <c r="J20" s="155">
        <f t="shared" si="0"/>
        <v>0</v>
      </c>
      <c r="K20" s="82">
        <f>'1-2)計画書'!K20</f>
        <v>0</v>
      </c>
      <c r="L20" s="82">
        <f>'1-2)計画書'!L20</f>
        <v>0</v>
      </c>
      <c r="M20" s="81">
        <f>'1-2)計画書'!M20</f>
        <v>0</v>
      </c>
      <c r="N20" s="76">
        <f>'1-2)計画書'!N20</f>
        <v>0</v>
      </c>
      <c r="O20" s="63">
        <f t="shared" si="1"/>
        <v>0</v>
      </c>
      <c r="P20" s="76">
        <f>'1-2)計画書'!P20</f>
        <v>0</v>
      </c>
      <c r="Q20" s="76">
        <f>'1-2)計画書'!Q20</f>
        <v>0</v>
      </c>
    </row>
    <row r="21" spans="1:17" ht="14">
      <c r="A21" s="35" t="e">
        <f>B21&amp;#REF!</f>
        <v>#REF!</v>
      </c>
      <c r="B21" s="157">
        <f>'1-2)計画書'!B21</f>
        <v>0</v>
      </c>
      <c r="C21" s="158">
        <f>'1-2)計画書'!C21</f>
        <v>0</v>
      </c>
      <c r="D21" s="82">
        <f>'1-2)計画書'!D21</f>
        <v>0</v>
      </c>
      <c r="E21" s="82">
        <f>'1-2)計画書'!E21</f>
        <v>0</v>
      </c>
      <c r="F21" s="79">
        <f>'1-2)計画書'!F21</f>
        <v>0</v>
      </c>
      <c r="G21" s="75">
        <f>'1-2)計画書'!G21</f>
        <v>0</v>
      </c>
      <c r="H21" s="139">
        <f>'1-2)計画書'!H21</f>
        <v>0</v>
      </c>
      <c r="I21" s="154">
        <f>'1-2)計画書'!I21</f>
        <v>0</v>
      </c>
      <c r="J21" s="155">
        <f t="shared" si="0"/>
        <v>0</v>
      </c>
      <c r="K21" s="82">
        <f>'1-2)計画書'!K21</f>
        <v>0</v>
      </c>
      <c r="L21" s="82">
        <f>'1-2)計画書'!L21</f>
        <v>0</v>
      </c>
      <c r="M21" s="81">
        <f>'1-2)計画書'!M21</f>
        <v>0</v>
      </c>
      <c r="N21" s="76">
        <f>'1-2)計画書'!N21</f>
        <v>0</v>
      </c>
      <c r="O21" s="63">
        <f t="shared" si="1"/>
        <v>0</v>
      </c>
      <c r="P21" s="76">
        <f>'1-2)計画書'!P21</f>
        <v>0</v>
      </c>
      <c r="Q21" s="76">
        <f>'1-2)計画書'!Q21</f>
        <v>0</v>
      </c>
    </row>
    <row r="22" spans="1:17" ht="14">
      <c r="A22" s="35" t="e">
        <f>B22&amp;#REF!</f>
        <v>#REF!</v>
      </c>
      <c r="B22" s="157">
        <f>'1-2)計画書'!B22</f>
        <v>0</v>
      </c>
      <c r="C22" s="158">
        <f>'1-2)計画書'!C22</f>
        <v>0</v>
      </c>
      <c r="D22" s="82">
        <f>'1-2)計画書'!D22</f>
        <v>0</v>
      </c>
      <c r="E22" s="82">
        <f>'1-2)計画書'!E22</f>
        <v>0</v>
      </c>
      <c r="F22" s="79">
        <f>'1-2)計画書'!F22</f>
        <v>0</v>
      </c>
      <c r="G22" s="75">
        <f>'1-2)計画書'!G22</f>
        <v>0</v>
      </c>
      <c r="H22" s="139">
        <f>'1-2)計画書'!H22</f>
        <v>0</v>
      </c>
      <c r="I22" s="154">
        <f>'1-2)計画書'!I22</f>
        <v>0</v>
      </c>
      <c r="J22" s="155">
        <f t="shared" si="0"/>
        <v>0</v>
      </c>
      <c r="K22" s="82">
        <f>'1-2)計画書'!K22</f>
        <v>0</v>
      </c>
      <c r="L22" s="82">
        <f>'1-2)計画書'!L22</f>
        <v>0</v>
      </c>
      <c r="M22" s="81">
        <f>'1-2)計画書'!M22</f>
        <v>0</v>
      </c>
      <c r="N22" s="76">
        <f>'1-2)計画書'!N22</f>
        <v>0</v>
      </c>
      <c r="O22" s="63">
        <f t="shared" si="1"/>
        <v>0</v>
      </c>
      <c r="P22" s="76">
        <f>'1-2)計画書'!P22</f>
        <v>0</v>
      </c>
      <c r="Q22" s="76">
        <f>'1-2)計画書'!Q22</f>
        <v>0</v>
      </c>
    </row>
    <row r="23" spans="1:17" ht="14">
      <c r="A23" s="35" t="e">
        <f>B23&amp;#REF!</f>
        <v>#REF!</v>
      </c>
      <c r="B23" s="157">
        <f>'1-2)計画書'!B23</f>
        <v>0</v>
      </c>
      <c r="C23" s="158">
        <f>'1-2)計画書'!C23</f>
        <v>0</v>
      </c>
      <c r="D23" s="82">
        <f>'1-2)計画書'!D23</f>
        <v>0</v>
      </c>
      <c r="E23" s="82">
        <f>'1-2)計画書'!E23</f>
        <v>0</v>
      </c>
      <c r="F23" s="79">
        <f>'1-2)計画書'!F23</f>
        <v>0</v>
      </c>
      <c r="G23" s="75">
        <f>'1-2)計画書'!G23</f>
        <v>0</v>
      </c>
      <c r="H23" s="139">
        <f>'1-2)計画書'!H23</f>
        <v>0</v>
      </c>
      <c r="I23" s="154">
        <f>'1-2)計画書'!I23</f>
        <v>0</v>
      </c>
      <c r="J23" s="155">
        <f t="shared" si="0"/>
        <v>0</v>
      </c>
      <c r="K23" s="82">
        <f>'1-2)計画書'!K23</f>
        <v>0</v>
      </c>
      <c r="L23" s="82">
        <f>'1-2)計画書'!L23</f>
        <v>0</v>
      </c>
      <c r="M23" s="81">
        <f>'1-2)計画書'!M23</f>
        <v>0</v>
      </c>
      <c r="N23" s="76">
        <f>'1-2)計画書'!N23</f>
        <v>0</v>
      </c>
      <c r="O23" s="63">
        <f t="shared" si="1"/>
        <v>0</v>
      </c>
      <c r="P23" s="76">
        <f>'1-2)計画書'!P23</f>
        <v>0</v>
      </c>
      <c r="Q23" s="76">
        <f>'1-2)計画書'!Q23</f>
        <v>0</v>
      </c>
    </row>
    <row r="24" spans="1:17" ht="14">
      <c r="A24" s="35" t="e">
        <f>B24&amp;#REF!</f>
        <v>#REF!</v>
      </c>
      <c r="B24" s="157">
        <f>'1-2)計画書'!B24</f>
        <v>0</v>
      </c>
      <c r="C24" s="158">
        <f>'1-2)計画書'!C24</f>
        <v>0</v>
      </c>
      <c r="D24" s="82">
        <f>'1-2)計画書'!D24</f>
        <v>0</v>
      </c>
      <c r="E24" s="82">
        <f>'1-2)計画書'!E24</f>
        <v>0</v>
      </c>
      <c r="F24" s="79">
        <f>'1-2)計画書'!F24</f>
        <v>0</v>
      </c>
      <c r="G24" s="75">
        <f>'1-2)計画書'!G24</f>
        <v>0</v>
      </c>
      <c r="H24" s="139">
        <f>'1-2)計画書'!H24</f>
        <v>0</v>
      </c>
      <c r="I24" s="154">
        <f>'1-2)計画書'!I24</f>
        <v>0</v>
      </c>
      <c r="J24" s="155">
        <f t="shared" si="0"/>
        <v>0</v>
      </c>
      <c r="K24" s="82">
        <f>'1-2)計画書'!K24</f>
        <v>0</v>
      </c>
      <c r="L24" s="82">
        <f>'1-2)計画書'!L24</f>
        <v>0</v>
      </c>
      <c r="M24" s="81">
        <f>'1-2)計画書'!M24</f>
        <v>0</v>
      </c>
      <c r="N24" s="76">
        <f>'1-2)計画書'!N24</f>
        <v>0</v>
      </c>
      <c r="O24" s="63">
        <f t="shared" si="1"/>
        <v>0</v>
      </c>
      <c r="P24" s="76">
        <f>'1-2)計画書'!P24</f>
        <v>0</v>
      </c>
      <c r="Q24" s="76">
        <f>'1-2)計画書'!Q24</f>
        <v>0</v>
      </c>
    </row>
    <row r="25" spans="1:17" ht="14">
      <c r="A25" s="35" t="e">
        <f>B25&amp;#REF!</f>
        <v>#REF!</v>
      </c>
      <c r="B25" s="157">
        <f>'1-2)計画書'!B25</f>
        <v>0</v>
      </c>
      <c r="C25" s="158">
        <f>'1-2)計画書'!C25</f>
        <v>0</v>
      </c>
      <c r="D25" s="82">
        <f>'1-2)計画書'!D25</f>
        <v>0</v>
      </c>
      <c r="E25" s="82">
        <f>'1-2)計画書'!E25</f>
        <v>0</v>
      </c>
      <c r="F25" s="79">
        <f>'1-2)計画書'!F25</f>
        <v>0</v>
      </c>
      <c r="G25" s="75">
        <f>'1-2)計画書'!G25</f>
        <v>0</v>
      </c>
      <c r="H25" s="139">
        <f>'1-2)計画書'!H25</f>
        <v>0</v>
      </c>
      <c r="I25" s="154">
        <f>'1-2)計画書'!I25</f>
        <v>0</v>
      </c>
      <c r="J25" s="155">
        <f t="shared" si="0"/>
        <v>0</v>
      </c>
      <c r="K25" s="82">
        <f>'1-2)計画書'!K25</f>
        <v>0</v>
      </c>
      <c r="L25" s="82">
        <f>'1-2)計画書'!L25</f>
        <v>0</v>
      </c>
      <c r="M25" s="81">
        <f>'1-2)計画書'!M25</f>
        <v>0</v>
      </c>
      <c r="N25" s="76">
        <f>'1-2)計画書'!N25</f>
        <v>0</v>
      </c>
      <c r="O25" s="63">
        <f t="shared" si="1"/>
        <v>0</v>
      </c>
      <c r="P25" s="76">
        <f>'1-2)計画書'!P25</f>
        <v>0</v>
      </c>
      <c r="Q25" s="76">
        <f>'1-2)計画書'!Q25</f>
        <v>0</v>
      </c>
    </row>
    <row r="26" spans="1:17" ht="14">
      <c r="A26" s="35" t="e">
        <f>B26&amp;#REF!</f>
        <v>#REF!</v>
      </c>
      <c r="B26" s="157">
        <f>'1-2)計画書'!B26</f>
        <v>0</v>
      </c>
      <c r="C26" s="158">
        <f>'1-2)計画書'!C26</f>
        <v>0</v>
      </c>
      <c r="D26" s="82">
        <f>'1-2)計画書'!D26</f>
        <v>0</v>
      </c>
      <c r="E26" s="82">
        <f>'1-2)計画書'!E26</f>
        <v>0</v>
      </c>
      <c r="F26" s="79">
        <f>'1-2)計画書'!F26</f>
        <v>0</v>
      </c>
      <c r="G26" s="75">
        <f>'1-2)計画書'!G26</f>
        <v>0</v>
      </c>
      <c r="H26" s="139">
        <f>'1-2)計画書'!H26</f>
        <v>0</v>
      </c>
      <c r="I26" s="154">
        <f>'1-2)計画書'!I26</f>
        <v>0</v>
      </c>
      <c r="J26" s="155">
        <f t="shared" si="0"/>
        <v>0</v>
      </c>
      <c r="K26" s="82">
        <f>'1-2)計画書'!K26</f>
        <v>0</v>
      </c>
      <c r="L26" s="82">
        <f>'1-2)計画書'!L26</f>
        <v>0</v>
      </c>
      <c r="M26" s="81">
        <f>'1-2)計画書'!M26</f>
        <v>0</v>
      </c>
      <c r="N26" s="76">
        <f>'1-2)計画書'!N26</f>
        <v>0</v>
      </c>
      <c r="O26" s="63">
        <f t="shared" si="1"/>
        <v>0</v>
      </c>
      <c r="P26" s="76">
        <f>'1-2)計画書'!P26</f>
        <v>0</v>
      </c>
      <c r="Q26" s="76">
        <f>'1-2)計画書'!Q26</f>
        <v>0</v>
      </c>
    </row>
    <row r="27" spans="1:17" ht="14">
      <c r="A27" s="35" t="e">
        <f>B27&amp;#REF!</f>
        <v>#REF!</v>
      </c>
      <c r="B27" s="157">
        <f>'1-2)計画書'!B27</f>
        <v>0</v>
      </c>
      <c r="C27" s="158">
        <f>'1-2)計画書'!C27</f>
        <v>0</v>
      </c>
      <c r="D27" s="82">
        <f>'1-2)計画書'!D27</f>
        <v>0</v>
      </c>
      <c r="E27" s="82">
        <f>'1-2)計画書'!E27</f>
        <v>0</v>
      </c>
      <c r="F27" s="79">
        <f>'1-2)計画書'!F27</f>
        <v>0</v>
      </c>
      <c r="G27" s="75">
        <f>'1-2)計画書'!G27</f>
        <v>0</v>
      </c>
      <c r="H27" s="139">
        <f>'1-2)計画書'!H27</f>
        <v>0</v>
      </c>
      <c r="I27" s="154">
        <f>'1-2)計画書'!I27</f>
        <v>0</v>
      </c>
      <c r="J27" s="155">
        <f t="shared" si="0"/>
        <v>0</v>
      </c>
      <c r="K27" s="82">
        <f>'1-2)計画書'!K27</f>
        <v>0</v>
      </c>
      <c r="L27" s="82">
        <f>'1-2)計画書'!L27</f>
        <v>0</v>
      </c>
      <c r="M27" s="81">
        <f>'1-2)計画書'!M27</f>
        <v>0</v>
      </c>
      <c r="N27" s="76">
        <f>'1-2)計画書'!N27</f>
        <v>0</v>
      </c>
      <c r="O27" s="63">
        <f t="shared" si="1"/>
        <v>0</v>
      </c>
      <c r="P27" s="76">
        <f>'1-2)計画書'!P27</f>
        <v>0</v>
      </c>
      <c r="Q27" s="76">
        <f>'1-2)計画書'!Q27</f>
        <v>0</v>
      </c>
    </row>
    <row r="28" spans="1:17" ht="14">
      <c r="A28" s="35" t="e">
        <f>B28&amp;#REF!</f>
        <v>#REF!</v>
      </c>
      <c r="B28" s="157">
        <f>'1-2)計画書'!B28</f>
        <v>0</v>
      </c>
      <c r="C28" s="158">
        <f>'1-2)計画書'!C28</f>
        <v>0</v>
      </c>
      <c r="D28" s="82">
        <f>'1-2)計画書'!D28</f>
        <v>0</v>
      </c>
      <c r="E28" s="82">
        <f>'1-2)計画書'!E28</f>
        <v>0</v>
      </c>
      <c r="F28" s="79">
        <f>'1-2)計画書'!F28</f>
        <v>0</v>
      </c>
      <c r="G28" s="75">
        <f>'1-2)計画書'!G28</f>
        <v>0</v>
      </c>
      <c r="H28" s="139">
        <f>'1-2)計画書'!H28</f>
        <v>0</v>
      </c>
      <c r="I28" s="154">
        <f>'1-2)計画書'!I28</f>
        <v>0</v>
      </c>
      <c r="J28" s="155">
        <f t="shared" si="0"/>
        <v>0</v>
      </c>
      <c r="K28" s="82">
        <f>'1-2)計画書'!K28</f>
        <v>0</v>
      </c>
      <c r="L28" s="82">
        <f>'1-2)計画書'!L28</f>
        <v>0</v>
      </c>
      <c r="M28" s="81">
        <f>'1-2)計画書'!M28</f>
        <v>0</v>
      </c>
      <c r="N28" s="76">
        <f>'1-2)計画書'!N28</f>
        <v>0</v>
      </c>
      <c r="O28" s="63">
        <f t="shared" si="1"/>
        <v>0</v>
      </c>
      <c r="P28" s="76">
        <f>'1-2)計画書'!P28</f>
        <v>0</v>
      </c>
      <c r="Q28" s="76">
        <f>'1-2)計画書'!Q28</f>
        <v>0</v>
      </c>
    </row>
    <row r="29" spans="1:17" ht="14">
      <c r="A29" s="35" t="e">
        <f>B29&amp;#REF!</f>
        <v>#REF!</v>
      </c>
      <c r="B29" s="157">
        <f>'1-2)計画書'!B29</f>
        <v>0</v>
      </c>
      <c r="C29" s="158">
        <f>'1-2)計画書'!C29</f>
        <v>0</v>
      </c>
      <c r="D29" s="82">
        <f>'1-2)計画書'!D29</f>
        <v>0</v>
      </c>
      <c r="E29" s="82">
        <f>'1-2)計画書'!E29</f>
        <v>0</v>
      </c>
      <c r="F29" s="79">
        <f>'1-2)計画書'!F29</f>
        <v>0</v>
      </c>
      <c r="G29" s="75">
        <f>'1-2)計画書'!G29</f>
        <v>0</v>
      </c>
      <c r="H29" s="139">
        <f>'1-2)計画書'!H29</f>
        <v>0</v>
      </c>
      <c r="I29" s="154">
        <f>'1-2)計画書'!I29</f>
        <v>0</v>
      </c>
      <c r="J29" s="155">
        <f t="shared" si="0"/>
        <v>0</v>
      </c>
      <c r="K29" s="82">
        <f>'1-2)計画書'!K29</f>
        <v>0</v>
      </c>
      <c r="L29" s="82">
        <f>'1-2)計画書'!L29</f>
        <v>0</v>
      </c>
      <c r="M29" s="81">
        <f>'1-2)計画書'!M29</f>
        <v>0</v>
      </c>
      <c r="N29" s="76">
        <f>'1-2)計画書'!N29</f>
        <v>0</v>
      </c>
      <c r="O29" s="63">
        <f t="shared" si="1"/>
        <v>0</v>
      </c>
      <c r="P29" s="76">
        <f>'1-2)計画書'!P29</f>
        <v>0</v>
      </c>
      <c r="Q29" s="76">
        <f>'1-2)計画書'!Q29</f>
        <v>0</v>
      </c>
    </row>
    <row r="30" spans="1:17" ht="14">
      <c r="A30" s="35" t="e">
        <f>B30&amp;#REF!</f>
        <v>#REF!</v>
      </c>
      <c r="B30" s="157">
        <f>'1-2)計画書'!B30</f>
        <v>0</v>
      </c>
      <c r="C30" s="158">
        <f>'1-2)計画書'!C30</f>
        <v>0</v>
      </c>
      <c r="D30" s="82">
        <f>'1-2)計画書'!D30</f>
        <v>0</v>
      </c>
      <c r="E30" s="82">
        <f>'1-2)計画書'!E30</f>
        <v>0</v>
      </c>
      <c r="F30" s="79">
        <f>'1-2)計画書'!F30</f>
        <v>0</v>
      </c>
      <c r="G30" s="75">
        <f>'1-2)計画書'!G30</f>
        <v>0</v>
      </c>
      <c r="H30" s="139">
        <f>'1-2)計画書'!H30</f>
        <v>0</v>
      </c>
      <c r="I30" s="154">
        <f>'1-2)計画書'!I30</f>
        <v>0</v>
      </c>
      <c r="J30" s="155">
        <f t="shared" si="0"/>
        <v>0</v>
      </c>
      <c r="K30" s="82">
        <f>'1-2)計画書'!K30</f>
        <v>0</v>
      </c>
      <c r="L30" s="82">
        <f>'1-2)計画書'!L30</f>
        <v>0</v>
      </c>
      <c r="M30" s="81">
        <f>'1-2)計画書'!M30</f>
        <v>0</v>
      </c>
      <c r="N30" s="76">
        <f>'1-2)計画書'!N30</f>
        <v>0</v>
      </c>
      <c r="O30" s="63">
        <f t="shared" si="1"/>
        <v>0</v>
      </c>
      <c r="P30" s="76">
        <f>'1-2)計画書'!P30</f>
        <v>0</v>
      </c>
      <c r="Q30" s="76">
        <f>'1-2)計画書'!Q30</f>
        <v>0</v>
      </c>
    </row>
    <row r="31" spans="1:17" ht="14">
      <c r="A31" s="35" t="e">
        <f>B31&amp;#REF!</f>
        <v>#REF!</v>
      </c>
      <c r="B31" s="157">
        <f>'1-2)計画書'!B31</f>
        <v>0</v>
      </c>
      <c r="C31" s="158">
        <f>'1-2)計画書'!C31</f>
        <v>0</v>
      </c>
      <c r="D31" s="82">
        <f>'1-2)計画書'!D31</f>
        <v>0</v>
      </c>
      <c r="E31" s="82">
        <f>'1-2)計画書'!E31</f>
        <v>0</v>
      </c>
      <c r="F31" s="79">
        <f>'1-2)計画書'!F31</f>
        <v>0</v>
      </c>
      <c r="G31" s="75">
        <f>'1-2)計画書'!G31</f>
        <v>0</v>
      </c>
      <c r="H31" s="139">
        <f>'1-2)計画書'!H31</f>
        <v>0</v>
      </c>
      <c r="I31" s="154">
        <f>'1-2)計画書'!I31</f>
        <v>0</v>
      </c>
      <c r="J31" s="155">
        <f t="shared" si="0"/>
        <v>0</v>
      </c>
      <c r="K31" s="82">
        <f>'1-2)計画書'!K31</f>
        <v>0</v>
      </c>
      <c r="L31" s="82">
        <f>'1-2)計画書'!L31</f>
        <v>0</v>
      </c>
      <c r="M31" s="81">
        <f>'1-2)計画書'!M31</f>
        <v>0</v>
      </c>
      <c r="N31" s="76">
        <f>'1-2)計画書'!N31</f>
        <v>0</v>
      </c>
      <c r="O31" s="63">
        <f t="shared" si="1"/>
        <v>0</v>
      </c>
      <c r="P31" s="76">
        <f>'1-2)計画書'!P31</f>
        <v>0</v>
      </c>
      <c r="Q31" s="76">
        <f>'1-2)計画書'!Q31</f>
        <v>0</v>
      </c>
    </row>
    <row r="32" spans="1:17" ht="14">
      <c r="A32" s="35" t="e">
        <f>B32&amp;#REF!</f>
        <v>#REF!</v>
      </c>
      <c r="B32" s="157">
        <f>'1-2)計画書'!B32</f>
        <v>0</v>
      </c>
      <c r="C32" s="158">
        <f>'1-2)計画書'!C32</f>
        <v>0</v>
      </c>
      <c r="D32" s="82">
        <f>'1-2)計画書'!D32</f>
        <v>0</v>
      </c>
      <c r="E32" s="82">
        <f>'1-2)計画書'!E32</f>
        <v>0</v>
      </c>
      <c r="F32" s="79">
        <f>'1-2)計画書'!F32</f>
        <v>0</v>
      </c>
      <c r="G32" s="75">
        <f>'1-2)計画書'!G32</f>
        <v>0</v>
      </c>
      <c r="H32" s="139">
        <f>'1-2)計画書'!H32</f>
        <v>0</v>
      </c>
      <c r="I32" s="154">
        <f>'1-2)計画書'!I32</f>
        <v>0</v>
      </c>
      <c r="J32" s="155">
        <f t="shared" si="0"/>
        <v>0</v>
      </c>
      <c r="K32" s="82">
        <f>'1-2)計画書'!K32</f>
        <v>0</v>
      </c>
      <c r="L32" s="82">
        <f>'1-2)計画書'!L32</f>
        <v>0</v>
      </c>
      <c r="M32" s="81">
        <f>'1-2)計画書'!M32</f>
        <v>0</v>
      </c>
      <c r="N32" s="76">
        <f>'1-2)計画書'!N32</f>
        <v>0</v>
      </c>
      <c r="O32" s="63">
        <f t="shared" si="1"/>
        <v>0</v>
      </c>
      <c r="P32" s="76">
        <f>'1-2)計画書'!P32</f>
        <v>0</v>
      </c>
      <c r="Q32" s="76">
        <f>'1-2)計画書'!Q32</f>
        <v>0</v>
      </c>
    </row>
    <row r="33" spans="1:17" ht="14">
      <c r="A33" s="35" t="e">
        <f>B33&amp;#REF!</f>
        <v>#REF!</v>
      </c>
      <c r="B33" s="157">
        <f>'1-2)計画書'!B33</f>
        <v>0</v>
      </c>
      <c r="C33" s="158">
        <f>'1-2)計画書'!C33</f>
        <v>0</v>
      </c>
      <c r="D33" s="82">
        <f>'1-2)計画書'!D33</f>
        <v>0</v>
      </c>
      <c r="E33" s="82">
        <f>'1-2)計画書'!E33</f>
        <v>0</v>
      </c>
      <c r="F33" s="79">
        <f>'1-2)計画書'!F33</f>
        <v>0</v>
      </c>
      <c r="G33" s="75">
        <f>'1-2)計画書'!G33</f>
        <v>0</v>
      </c>
      <c r="H33" s="139">
        <f>'1-2)計画書'!H33</f>
        <v>0</v>
      </c>
      <c r="I33" s="154">
        <f>'1-2)計画書'!I33</f>
        <v>0</v>
      </c>
      <c r="J33" s="155">
        <f t="shared" si="0"/>
        <v>0</v>
      </c>
      <c r="K33" s="82">
        <f>'1-2)計画書'!K33</f>
        <v>0</v>
      </c>
      <c r="L33" s="82">
        <f>'1-2)計画書'!L33</f>
        <v>0</v>
      </c>
      <c r="M33" s="81">
        <f>'1-2)計画書'!M33</f>
        <v>0</v>
      </c>
      <c r="N33" s="76">
        <f>'1-2)計画書'!N33</f>
        <v>0</v>
      </c>
      <c r="O33" s="63">
        <f t="shared" si="1"/>
        <v>0</v>
      </c>
      <c r="P33" s="76">
        <f>'1-2)計画書'!P33</f>
        <v>0</v>
      </c>
      <c r="Q33" s="76">
        <f>'1-2)計画書'!Q33</f>
        <v>0</v>
      </c>
    </row>
    <row r="34" spans="1:17" ht="14">
      <c r="A34" s="35" t="e">
        <f>B34&amp;#REF!</f>
        <v>#REF!</v>
      </c>
      <c r="B34" s="157">
        <f>'1-2)計画書'!B34</f>
        <v>0</v>
      </c>
      <c r="C34" s="158">
        <f>'1-2)計画書'!C34</f>
        <v>0</v>
      </c>
      <c r="D34" s="82">
        <f>'1-2)計画書'!D34</f>
        <v>0</v>
      </c>
      <c r="E34" s="82">
        <f>'1-2)計画書'!E34</f>
        <v>0</v>
      </c>
      <c r="F34" s="79">
        <f>'1-2)計画書'!F34</f>
        <v>0</v>
      </c>
      <c r="G34" s="75">
        <f>'1-2)計画書'!G34</f>
        <v>0</v>
      </c>
      <c r="H34" s="139">
        <f>'1-2)計画書'!H34</f>
        <v>0</v>
      </c>
      <c r="I34" s="154">
        <f>'1-2)計画書'!I34</f>
        <v>0</v>
      </c>
      <c r="J34" s="155">
        <f t="shared" si="0"/>
        <v>0</v>
      </c>
      <c r="K34" s="82">
        <f>'1-2)計画書'!K34</f>
        <v>0</v>
      </c>
      <c r="L34" s="82">
        <f>'1-2)計画書'!L34</f>
        <v>0</v>
      </c>
      <c r="M34" s="81">
        <f>'1-2)計画書'!M34</f>
        <v>0</v>
      </c>
      <c r="N34" s="76">
        <f>'1-2)計画書'!N34</f>
        <v>0</v>
      </c>
      <c r="O34" s="63">
        <f t="shared" si="1"/>
        <v>0</v>
      </c>
      <c r="P34" s="76">
        <f>'1-2)計画書'!P34</f>
        <v>0</v>
      </c>
      <c r="Q34" s="76">
        <f>'1-2)計画書'!Q34</f>
        <v>0</v>
      </c>
    </row>
    <row r="35" spans="1:17" ht="14">
      <c r="A35" s="35" t="e">
        <f>B35&amp;#REF!</f>
        <v>#REF!</v>
      </c>
      <c r="B35" s="157">
        <f>'1-2)計画書'!B35</f>
        <v>0</v>
      </c>
      <c r="C35" s="158">
        <f>'1-2)計画書'!C35</f>
        <v>0</v>
      </c>
      <c r="D35" s="82">
        <f>'1-2)計画書'!D35</f>
        <v>0</v>
      </c>
      <c r="E35" s="82">
        <f>'1-2)計画書'!E35</f>
        <v>0</v>
      </c>
      <c r="F35" s="79">
        <f>'1-2)計画書'!F35</f>
        <v>0</v>
      </c>
      <c r="G35" s="75">
        <f>'1-2)計画書'!G35</f>
        <v>0</v>
      </c>
      <c r="H35" s="139">
        <f>'1-2)計画書'!H35</f>
        <v>0</v>
      </c>
      <c r="I35" s="154">
        <f>'1-2)計画書'!I35</f>
        <v>0</v>
      </c>
      <c r="J35" s="155">
        <f t="shared" si="0"/>
        <v>0</v>
      </c>
      <c r="K35" s="82">
        <f>'1-2)計画書'!K35</f>
        <v>0</v>
      </c>
      <c r="L35" s="82">
        <f>'1-2)計画書'!L35</f>
        <v>0</v>
      </c>
      <c r="M35" s="81">
        <f>'1-2)計画書'!M35</f>
        <v>0</v>
      </c>
      <c r="N35" s="76">
        <f>'1-2)計画書'!N35</f>
        <v>0</v>
      </c>
      <c r="O35" s="63">
        <f t="shared" si="1"/>
        <v>0</v>
      </c>
      <c r="P35" s="76">
        <f>'1-2)計画書'!P35</f>
        <v>0</v>
      </c>
      <c r="Q35" s="76">
        <f>'1-2)計画書'!Q35</f>
        <v>0</v>
      </c>
    </row>
    <row r="36" spans="1:17" ht="14">
      <c r="A36" s="35" t="e">
        <f>B36&amp;#REF!</f>
        <v>#REF!</v>
      </c>
      <c r="B36" s="157">
        <f>'1-2)計画書'!B36</f>
        <v>0</v>
      </c>
      <c r="C36" s="158">
        <f>'1-2)計画書'!C36</f>
        <v>0</v>
      </c>
      <c r="D36" s="82">
        <f>'1-2)計画書'!D36</f>
        <v>0</v>
      </c>
      <c r="E36" s="82">
        <f>'1-2)計画書'!E36</f>
        <v>0</v>
      </c>
      <c r="F36" s="79">
        <f>'1-2)計画書'!F36</f>
        <v>0</v>
      </c>
      <c r="G36" s="75">
        <f>'1-2)計画書'!G36</f>
        <v>0</v>
      </c>
      <c r="H36" s="139">
        <f>'1-2)計画書'!H36</f>
        <v>0</v>
      </c>
      <c r="I36" s="154">
        <f>'1-2)計画書'!I36</f>
        <v>0</v>
      </c>
      <c r="J36" s="155">
        <f t="shared" si="0"/>
        <v>0</v>
      </c>
      <c r="K36" s="82">
        <f>'1-2)計画書'!K36</f>
        <v>0</v>
      </c>
      <c r="L36" s="82">
        <f>'1-2)計画書'!L36</f>
        <v>0</v>
      </c>
      <c r="M36" s="81">
        <f>'1-2)計画書'!M36</f>
        <v>0</v>
      </c>
      <c r="N36" s="76">
        <f>'1-2)計画書'!N36</f>
        <v>0</v>
      </c>
      <c r="O36" s="63">
        <f t="shared" si="1"/>
        <v>0</v>
      </c>
      <c r="P36" s="76">
        <f>'1-2)計画書'!P36</f>
        <v>0</v>
      </c>
      <c r="Q36" s="76">
        <f>'1-2)計画書'!Q36</f>
        <v>0</v>
      </c>
    </row>
    <row r="37" spans="1:17" ht="14">
      <c r="A37" s="35" t="e">
        <f>B37&amp;#REF!</f>
        <v>#REF!</v>
      </c>
      <c r="B37" s="157">
        <f>'1-2)計画書'!B37</f>
        <v>0</v>
      </c>
      <c r="C37" s="158">
        <f>'1-2)計画書'!C37</f>
        <v>0</v>
      </c>
      <c r="D37" s="82">
        <f>'1-2)計画書'!D37</f>
        <v>0</v>
      </c>
      <c r="E37" s="82">
        <f>'1-2)計画書'!E37</f>
        <v>0</v>
      </c>
      <c r="F37" s="79">
        <f>'1-2)計画書'!F37</f>
        <v>0</v>
      </c>
      <c r="G37" s="75">
        <f>'1-2)計画書'!G37</f>
        <v>0</v>
      </c>
      <c r="H37" s="139">
        <f>'1-2)計画書'!H37</f>
        <v>0</v>
      </c>
      <c r="I37" s="154">
        <f>'1-2)計画書'!I37</f>
        <v>0</v>
      </c>
      <c r="J37" s="155">
        <f t="shared" si="0"/>
        <v>0</v>
      </c>
      <c r="K37" s="82">
        <f>'1-2)計画書'!K37</f>
        <v>0</v>
      </c>
      <c r="L37" s="82">
        <f>'1-2)計画書'!L37</f>
        <v>0</v>
      </c>
      <c r="M37" s="81">
        <f>'1-2)計画書'!M37</f>
        <v>0</v>
      </c>
      <c r="N37" s="76">
        <f>'1-2)計画書'!N37</f>
        <v>0</v>
      </c>
      <c r="O37" s="63">
        <f t="shared" si="1"/>
        <v>0</v>
      </c>
      <c r="P37" s="76">
        <f>'1-2)計画書'!P37</f>
        <v>0</v>
      </c>
      <c r="Q37" s="76">
        <f>'1-2)計画書'!Q37</f>
        <v>0</v>
      </c>
    </row>
    <row r="38" spans="1:17" ht="28.5" customHeight="1" collapsed="1">
      <c r="B38" s="71"/>
      <c r="C38" s="71"/>
      <c r="D38" s="71"/>
      <c r="E38" s="71"/>
      <c r="F38" s="71"/>
      <c r="G38" s="71"/>
      <c r="H38" s="71"/>
      <c r="I38" s="136"/>
      <c r="J38" s="64">
        <f>SUM(J8:J37)*1000</f>
        <v>0</v>
      </c>
      <c r="K38" s="71"/>
      <c r="L38" s="71"/>
      <c r="M38" s="71"/>
      <c r="N38" s="64">
        <f>SUM(N8:N37)</f>
        <v>0</v>
      </c>
      <c r="O38" s="64">
        <f>SUM(O8:O37)</f>
        <v>0</v>
      </c>
      <c r="P38" s="64">
        <f>SUM(P8:P37)</f>
        <v>0</v>
      </c>
      <c r="Q38" s="64"/>
    </row>
    <row r="41" spans="1:17" ht="74.25" customHeight="1">
      <c r="B41" s="142" t="s">
        <v>453</v>
      </c>
      <c r="C41" s="144" t="s">
        <v>96</v>
      </c>
      <c r="D41" s="144" t="s">
        <v>91</v>
      </c>
      <c r="E41" s="286" t="s">
        <v>128</v>
      </c>
      <c r="F41" s="287"/>
      <c r="G41" s="287"/>
      <c r="H41" s="287"/>
      <c r="I41" s="287"/>
      <c r="J41" s="287"/>
      <c r="K41" s="287"/>
      <c r="L41" s="97" t="s">
        <v>99</v>
      </c>
      <c r="M41" s="97" t="s">
        <v>252</v>
      </c>
      <c r="N41" s="146" t="s">
        <v>364</v>
      </c>
      <c r="O41" s="147"/>
      <c r="P41" s="147"/>
      <c r="Q41" s="148"/>
    </row>
    <row r="42" spans="1:17" ht="43.75" customHeight="1">
      <c r="B42" s="143"/>
      <c r="C42" s="145"/>
      <c r="D42" s="145"/>
      <c r="E42" s="145" t="s">
        <v>103</v>
      </c>
      <c r="F42" s="145" t="s">
        <v>87</v>
      </c>
      <c r="G42" s="145" t="s">
        <v>88</v>
      </c>
      <c r="H42" s="131" t="s">
        <v>350</v>
      </c>
      <c r="I42" s="131" t="s">
        <v>351</v>
      </c>
      <c r="J42" s="131" t="s">
        <v>359</v>
      </c>
      <c r="K42" s="145" t="s">
        <v>89</v>
      </c>
      <c r="L42" s="145"/>
      <c r="M42" s="145"/>
      <c r="N42" s="145"/>
      <c r="O42" s="61" t="s">
        <v>47</v>
      </c>
      <c r="P42" s="61" t="s">
        <v>93</v>
      </c>
      <c r="Q42" s="61" t="s">
        <v>94</v>
      </c>
    </row>
    <row r="43" spans="1:17" ht="56">
      <c r="A43" s="104" t="s">
        <v>67</v>
      </c>
      <c r="B43" s="72" t="s">
        <v>454</v>
      </c>
      <c r="C43" s="95" t="s">
        <v>71</v>
      </c>
      <c r="D43" s="73" t="s">
        <v>92</v>
      </c>
      <c r="E43" s="73" t="s">
        <v>104</v>
      </c>
      <c r="F43" s="80">
        <v>14000</v>
      </c>
      <c r="G43" s="72" t="s">
        <v>90</v>
      </c>
      <c r="H43" s="132">
        <v>385</v>
      </c>
      <c r="I43" s="133">
        <v>13</v>
      </c>
      <c r="J43" s="134">
        <f>H43*I43</f>
        <v>5005</v>
      </c>
      <c r="K43" s="78" t="s">
        <v>361</v>
      </c>
      <c r="L43" s="94" t="s">
        <v>100</v>
      </c>
      <c r="M43" s="94" t="s">
        <v>254</v>
      </c>
      <c r="N43" s="63">
        <v>258023</v>
      </c>
      <c r="O43" s="63">
        <v>234567</v>
      </c>
      <c r="P43" s="63">
        <v>23456</v>
      </c>
      <c r="Q43" s="90" t="s">
        <v>95</v>
      </c>
    </row>
    <row r="46" spans="1:17" ht="26">
      <c r="A46" s="91" t="s">
        <v>85</v>
      </c>
      <c r="B46" s="92" t="s">
        <v>84</v>
      </c>
    </row>
    <row r="47" spans="1:17">
      <c r="A47" s="62">
        <v>1</v>
      </c>
      <c r="B47" s="92" t="s">
        <v>71</v>
      </c>
      <c r="C47" s="35" t="s">
        <v>352</v>
      </c>
    </row>
    <row r="48" spans="1:17">
      <c r="A48" s="62">
        <v>2</v>
      </c>
      <c r="B48" s="92" t="s">
        <v>72</v>
      </c>
      <c r="C48" s="35" t="s">
        <v>353</v>
      </c>
    </row>
    <row r="49" spans="1:3">
      <c r="A49" s="62">
        <v>3</v>
      </c>
      <c r="B49" s="92" t="s">
        <v>73</v>
      </c>
    </row>
    <row r="50" spans="1:3">
      <c r="A50" s="62">
        <v>4</v>
      </c>
      <c r="B50" s="92" t="s">
        <v>74</v>
      </c>
    </row>
    <row r="51" spans="1:3">
      <c r="A51" s="62">
        <v>5</v>
      </c>
      <c r="B51" s="92" t="s">
        <v>291</v>
      </c>
      <c r="C51" s="35" t="s">
        <v>354</v>
      </c>
    </row>
    <row r="52" spans="1:3">
      <c r="A52" s="62">
        <v>6</v>
      </c>
      <c r="B52" s="92" t="s">
        <v>292</v>
      </c>
    </row>
    <row r="53" spans="1:3">
      <c r="A53" s="62">
        <v>7</v>
      </c>
      <c r="B53" s="92" t="s">
        <v>264</v>
      </c>
    </row>
    <row r="54" spans="1:3">
      <c r="A54" s="62">
        <v>8</v>
      </c>
      <c r="B54" s="92" t="s">
        <v>75</v>
      </c>
    </row>
    <row r="55" spans="1:3">
      <c r="A55" s="62">
        <v>9</v>
      </c>
      <c r="B55" s="92" t="s">
        <v>70</v>
      </c>
    </row>
    <row r="56" spans="1:3">
      <c r="A56" s="62">
        <v>10</v>
      </c>
      <c r="B56" s="92" t="s">
        <v>76</v>
      </c>
    </row>
    <row r="57" spans="1:3">
      <c r="A57" s="62">
        <v>11</v>
      </c>
      <c r="B57" s="92" t="s">
        <v>77</v>
      </c>
    </row>
    <row r="58" spans="1:3">
      <c r="A58" s="62">
        <v>12</v>
      </c>
      <c r="B58" s="92" t="s">
        <v>78</v>
      </c>
    </row>
    <row r="59" spans="1:3">
      <c r="A59" s="62">
        <v>13</v>
      </c>
      <c r="B59" s="92" t="s">
        <v>79</v>
      </c>
    </row>
    <row r="60" spans="1:3">
      <c r="A60" s="62">
        <v>14</v>
      </c>
      <c r="B60" s="92" t="s">
        <v>80</v>
      </c>
    </row>
    <row r="61" spans="1:3">
      <c r="A61" s="62">
        <v>15</v>
      </c>
      <c r="B61" s="92" t="s">
        <v>293</v>
      </c>
    </row>
    <row r="62" spans="1:3">
      <c r="A62" s="62">
        <v>16</v>
      </c>
      <c r="B62" s="92" t="s">
        <v>81</v>
      </c>
    </row>
    <row r="63" spans="1:3">
      <c r="A63" s="62">
        <v>17</v>
      </c>
      <c r="B63" s="92" t="s">
        <v>294</v>
      </c>
    </row>
    <row r="64" spans="1:3">
      <c r="A64" s="62">
        <v>18</v>
      </c>
      <c r="B64" s="92" t="s">
        <v>82</v>
      </c>
    </row>
    <row r="65" spans="1:3">
      <c r="A65" s="62">
        <v>19</v>
      </c>
      <c r="B65" s="92" t="s">
        <v>296</v>
      </c>
    </row>
    <row r="66" spans="1:3">
      <c r="A66" s="62">
        <v>20</v>
      </c>
      <c r="B66" s="92" t="s">
        <v>295</v>
      </c>
    </row>
    <row r="67" spans="1:3">
      <c r="A67" s="62">
        <v>21</v>
      </c>
      <c r="B67" s="92" t="s">
        <v>83</v>
      </c>
      <c r="C67" s="35" t="s">
        <v>355</v>
      </c>
    </row>
    <row r="68" spans="1:3">
      <c r="A68" s="62">
        <v>22</v>
      </c>
      <c r="B68" s="92" t="s">
        <v>86</v>
      </c>
    </row>
  </sheetData>
  <sheetProtection selectLockedCells="1" selectUnlockedCells="1"/>
  <mergeCells count="3">
    <mergeCell ref="O4:Q4"/>
    <mergeCell ref="E6:K6"/>
    <mergeCell ref="E41:K41"/>
  </mergeCells>
  <phoneticPr fontId="5"/>
  <dataValidations count="1">
    <dataValidation type="list" allowBlank="1" showInputMessage="1" showErrorMessage="1" sqref="C8:C37" xr:uid="{174A5167-57F3-42A4-ACFA-8CD0A13A5D1C}">
      <formula1>$B$47:$B$68</formula1>
    </dataValidation>
  </dataValidations>
  <pageMargins left="0.70866141732283472" right="0.70866141732283472" top="0.74803149606299213" bottom="0.74803149606299213" header="0.31496062992125984" footer="0.31496062992125984"/>
  <pageSetup paperSize="9" scale="45" firstPageNumber="0" orientation="landscape" blackAndWhite="1"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AK48"/>
  <sheetViews>
    <sheetView view="pageBreakPreview" zoomScale="85" zoomScaleNormal="100" zoomScaleSheetLayoutView="85" workbookViewId="0">
      <selection activeCell="P23" sqref="P23:Y23"/>
    </sheetView>
  </sheetViews>
  <sheetFormatPr defaultColWidth="9" defaultRowHeight="18" customHeight="1"/>
  <cols>
    <col min="1" max="34" width="2.81640625" style="55" customWidth="1"/>
    <col min="35" max="72" width="2.453125" style="55" customWidth="1"/>
    <col min="73" max="16384" width="9" style="55"/>
  </cols>
  <sheetData>
    <row r="1" spans="1:37" ht="18" customHeight="1">
      <c r="A1" s="1" t="s">
        <v>245</v>
      </c>
    </row>
    <row r="2" spans="1:37" ht="18" customHeight="1">
      <c r="X2" s="268"/>
      <c r="Y2" s="268"/>
      <c r="Z2" s="268"/>
      <c r="AA2" s="268"/>
      <c r="AB2" s="268"/>
      <c r="AC2" s="268"/>
      <c r="AD2" s="268"/>
      <c r="AE2" s="268"/>
      <c r="AF2" s="268"/>
    </row>
    <row r="3" spans="1:37" ht="18" customHeight="1">
      <c r="W3" s="31"/>
      <c r="X3" s="269" t="s">
        <v>138</v>
      </c>
      <c r="Y3" s="269"/>
      <c r="Z3" s="269"/>
      <c r="AA3" s="269"/>
      <c r="AB3" s="269"/>
      <c r="AC3" s="269"/>
      <c r="AD3" s="269"/>
      <c r="AE3" s="269"/>
      <c r="AF3" s="269"/>
      <c r="AG3" s="55" t="s">
        <v>255</v>
      </c>
    </row>
    <row r="4" spans="1:37" ht="18" customHeight="1">
      <c r="W4" s="31"/>
      <c r="X4" s="31"/>
      <c r="Y4" s="31"/>
      <c r="Z4" s="31"/>
      <c r="AA4" s="31"/>
      <c r="AB4" s="31"/>
      <c r="AC4" s="31"/>
      <c r="AD4" s="31"/>
      <c r="AE4" s="31"/>
      <c r="AF4" s="31"/>
    </row>
    <row r="5" spans="1:37" s="13" customFormat="1" ht="18" customHeight="1">
      <c r="A5" s="55" t="s">
        <v>32</v>
      </c>
      <c r="B5" s="55"/>
      <c r="C5" s="55"/>
      <c r="D5" s="55"/>
      <c r="E5" s="55"/>
      <c r="F5" s="55"/>
      <c r="G5" s="55"/>
      <c r="H5" s="55"/>
      <c r="I5" s="55"/>
      <c r="J5" s="55"/>
      <c r="K5" s="55"/>
      <c r="L5" s="55"/>
      <c r="M5" s="55"/>
      <c r="N5" s="55"/>
      <c r="O5" s="55"/>
      <c r="P5" s="55"/>
      <c r="Q5" s="55"/>
      <c r="R5" s="55"/>
      <c r="S5" s="55"/>
      <c r="T5" s="55"/>
      <c r="U5" s="55"/>
      <c r="V5" s="55"/>
      <c r="W5" s="31"/>
      <c r="X5" s="31"/>
      <c r="Y5" s="31"/>
      <c r="Z5" s="31"/>
      <c r="AA5" s="31"/>
      <c r="AB5" s="31"/>
      <c r="AC5" s="31"/>
      <c r="AD5" s="31"/>
      <c r="AE5" s="31"/>
      <c r="AF5" s="31"/>
      <c r="AG5" s="55"/>
    </row>
    <row r="6" spans="1:37" ht="18" customHeight="1">
      <c r="W6" s="31"/>
      <c r="X6" s="31"/>
      <c r="Y6" s="31"/>
      <c r="Z6" s="31"/>
      <c r="AA6" s="31"/>
      <c r="AB6" s="31"/>
      <c r="AC6" s="31"/>
      <c r="AD6" s="31"/>
      <c r="AE6" s="31"/>
      <c r="AF6" s="31"/>
    </row>
    <row r="7" spans="1:37" s="13" customFormat="1" ht="18" customHeight="1">
      <c r="A7" s="141"/>
      <c r="B7" s="141"/>
      <c r="C7" s="141"/>
      <c r="D7" s="141"/>
      <c r="E7" s="141"/>
      <c r="F7" s="141"/>
      <c r="G7" s="141"/>
      <c r="H7" s="141"/>
      <c r="I7" s="141"/>
      <c r="J7" s="141"/>
      <c r="K7" s="141"/>
      <c r="L7" s="141"/>
      <c r="M7" s="141"/>
      <c r="N7" s="141"/>
      <c r="O7" s="141"/>
      <c r="P7" s="141"/>
      <c r="Q7" s="141"/>
      <c r="R7" s="141"/>
      <c r="S7" s="141"/>
      <c r="T7" s="141"/>
      <c r="V7" s="141" t="s">
        <v>34</v>
      </c>
      <c r="W7" s="141"/>
      <c r="X7" s="477" t="str">
        <f>'1)交付申請書'!X7&amp;""</f>
        <v/>
      </c>
      <c r="Y7" s="477"/>
      <c r="Z7" s="477"/>
      <c r="AA7" s="477"/>
      <c r="AB7" s="477"/>
      <c r="AC7" s="477"/>
      <c r="AD7" s="477"/>
      <c r="AE7" s="31" t="s">
        <v>29</v>
      </c>
      <c r="AF7" s="31"/>
      <c r="AG7" s="141" t="s">
        <v>42</v>
      </c>
      <c r="AH7" s="141"/>
      <c r="AI7" s="141"/>
    </row>
    <row r="8" spans="1:37" s="13" customFormat="1" ht="18" customHeight="1">
      <c r="A8" s="141"/>
      <c r="B8" s="141"/>
      <c r="C8" s="141"/>
      <c r="D8" s="141"/>
      <c r="E8" s="141"/>
      <c r="F8" s="141"/>
      <c r="G8" s="141"/>
      <c r="H8" s="141"/>
      <c r="I8" s="141"/>
      <c r="J8" s="141"/>
      <c r="K8" s="141"/>
      <c r="L8" s="141"/>
      <c r="M8" s="141"/>
      <c r="N8" s="141"/>
      <c r="O8" s="270" t="s">
        <v>0</v>
      </c>
      <c r="P8" s="270"/>
      <c r="Q8" s="270"/>
      <c r="R8" s="270"/>
      <c r="S8" s="270"/>
      <c r="T8" s="270"/>
      <c r="V8" s="275" t="str">
        <f>'1)交付申請書'!V8&amp;""</f>
        <v/>
      </c>
      <c r="W8" s="275"/>
      <c r="X8" s="275"/>
      <c r="Y8" s="275"/>
      <c r="Z8" s="275"/>
      <c r="AA8" s="275"/>
      <c r="AB8" s="275"/>
      <c r="AC8" s="275"/>
      <c r="AD8" s="275"/>
      <c r="AE8" s="275"/>
      <c r="AF8" s="275"/>
      <c r="AG8" s="141" t="s">
        <v>42</v>
      </c>
      <c r="AH8" s="141"/>
      <c r="AI8" s="141"/>
    </row>
    <row r="9" spans="1:37" s="13" customFormat="1" ht="18" customHeight="1">
      <c r="A9" s="141"/>
      <c r="B9" s="141"/>
      <c r="C9" s="141"/>
      <c r="D9" s="141"/>
      <c r="E9" s="141"/>
      <c r="F9" s="141"/>
      <c r="G9" s="141"/>
      <c r="H9" s="141"/>
      <c r="I9" s="141"/>
      <c r="J9" s="141"/>
      <c r="K9" s="141"/>
      <c r="L9" s="141"/>
      <c r="M9" s="141"/>
      <c r="N9" s="141"/>
      <c r="O9" s="270" t="s">
        <v>1</v>
      </c>
      <c r="P9" s="270"/>
      <c r="Q9" s="270"/>
      <c r="R9" s="270"/>
      <c r="S9" s="270"/>
      <c r="T9" s="270"/>
      <c r="V9" s="275" t="str">
        <f>'1)交付申請書'!V9&amp;""</f>
        <v/>
      </c>
      <c r="W9" s="275"/>
      <c r="X9" s="275"/>
      <c r="Y9" s="275"/>
      <c r="Z9" s="275"/>
      <c r="AA9" s="275"/>
      <c r="AB9" s="275"/>
      <c r="AC9" s="275"/>
      <c r="AD9" s="275"/>
      <c r="AE9" s="275"/>
      <c r="AF9" s="275"/>
      <c r="AG9" s="141" t="s">
        <v>42</v>
      </c>
      <c r="AH9" s="141"/>
      <c r="AI9" s="141"/>
    </row>
    <row r="10" spans="1:37" s="13" customFormat="1" ht="18" customHeight="1">
      <c r="A10" s="141"/>
      <c r="B10" s="141"/>
      <c r="C10" s="141"/>
      <c r="D10" s="141"/>
      <c r="E10" s="141"/>
      <c r="F10" s="141"/>
      <c r="G10" s="141"/>
      <c r="H10" s="141"/>
      <c r="I10" s="141"/>
      <c r="J10" s="141"/>
      <c r="K10" s="141"/>
      <c r="L10" s="141"/>
      <c r="M10" s="141"/>
      <c r="N10" s="141"/>
      <c r="O10" s="270" t="s">
        <v>2</v>
      </c>
      <c r="P10" s="270"/>
      <c r="Q10" s="270"/>
      <c r="R10" s="270"/>
      <c r="S10" s="270"/>
      <c r="T10" s="270"/>
      <c r="V10" s="275" t="str">
        <f>'1)交付申請書'!V10&amp;""</f>
        <v/>
      </c>
      <c r="W10" s="275"/>
      <c r="X10" s="275"/>
      <c r="Y10" s="275"/>
      <c r="Z10" s="275"/>
      <c r="AA10" s="275"/>
      <c r="AB10" s="275"/>
      <c r="AC10" s="275"/>
      <c r="AD10" s="275"/>
      <c r="AE10" s="275"/>
      <c r="AF10" s="275"/>
      <c r="AG10" s="141" t="s">
        <v>42</v>
      </c>
      <c r="AH10" s="141"/>
      <c r="AI10" s="141"/>
      <c r="AK10" s="12"/>
    </row>
    <row r="11" spans="1:37" s="13" customFormat="1" ht="18" customHeight="1">
      <c r="A11" s="141"/>
      <c r="B11" s="141"/>
      <c r="C11" s="141"/>
      <c r="D11" s="141"/>
      <c r="E11" s="141"/>
      <c r="F11" s="141"/>
      <c r="G11" s="141"/>
      <c r="H11" s="141"/>
      <c r="I11" s="141"/>
      <c r="J11" s="141"/>
      <c r="K11" s="141"/>
      <c r="L11" s="141"/>
      <c r="M11" s="141"/>
      <c r="N11" s="141"/>
      <c r="O11" s="140"/>
      <c r="P11" s="140"/>
      <c r="Q11" s="140"/>
      <c r="R11" s="140"/>
      <c r="S11" s="140"/>
      <c r="T11" s="140"/>
      <c r="U11" s="141"/>
      <c r="V11" s="141"/>
      <c r="W11" s="141"/>
      <c r="X11" s="141"/>
      <c r="Y11" s="141"/>
      <c r="Z11" s="141"/>
      <c r="AA11" s="141"/>
      <c r="AB11" s="141"/>
      <c r="AC11" s="14"/>
      <c r="AD11" s="141"/>
      <c r="AE11" s="141"/>
      <c r="AF11" s="141"/>
      <c r="AG11" s="141"/>
      <c r="AH11" s="141"/>
      <c r="AI11" s="141"/>
    </row>
    <row r="12" spans="1:37" s="13" customFormat="1" ht="18"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K12" s="141"/>
    </row>
    <row r="13" spans="1:37" s="141" customFormat="1" ht="18" customHeight="1">
      <c r="B13" s="27"/>
      <c r="C13" s="27"/>
      <c r="E13" s="26" t="s">
        <v>33</v>
      </c>
      <c r="F13" s="101">
        <f>'1)交付申請書'!F12</f>
        <v>5</v>
      </c>
      <c r="G13" s="30" t="s">
        <v>50</v>
      </c>
      <c r="H13" s="30"/>
      <c r="I13" s="274" t="str">
        <f>様式一覧!B2</f>
        <v>石川県薬局省エネ投資支援事業費補助金</v>
      </c>
      <c r="J13" s="274"/>
      <c r="K13" s="274"/>
      <c r="L13" s="274"/>
      <c r="M13" s="274"/>
      <c r="N13" s="274"/>
      <c r="O13" s="274"/>
      <c r="P13" s="274"/>
      <c r="Q13" s="274"/>
      <c r="R13" s="274"/>
      <c r="S13" s="274"/>
      <c r="T13" s="274"/>
      <c r="U13" s="274"/>
      <c r="V13" s="274"/>
      <c r="W13" s="274"/>
      <c r="X13" s="274"/>
      <c r="Y13" s="274"/>
      <c r="Z13" s="274"/>
      <c r="AA13" s="274"/>
      <c r="AB13" s="274"/>
      <c r="AC13" s="274"/>
      <c r="AD13" s="27"/>
      <c r="AE13" s="27"/>
      <c r="AF13" s="27"/>
      <c r="AG13" s="141" t="s">
        <v>42</v>
      </c>
      <c r="AH13" s="57"/>
    </row>
    <row r="14" spans="1:37" s="13" customFormat="1" ht="18" customHeight="1">
      <c r="A14" s="27"/>
      <c r="B14" s="27"/>
      <c r="C14" s="27"/>
      <c r="D14" s="58"/>
      <c r="E14" s="58"/>
      <c r="F14" s="58"/>
      <c r="G14" s="58"/>
      <c r="H14" s="58"/>
      <c r="I14" s="58"/>
      <c r="J14" s="58"/>
      <c r="K14" s="58"/>
      <c r="L14" s="58"/>
      <c r="M14" s="58"/>
      <c r="O14" s="58"/>
      <c r="P14" s="57" t="s">
        <v>208</v>
      </c>
      <c r="Q14" s="58"/>
      <c r="R14" s="58"/>
      <c r="S14" s="58"/>
      <c r="T14" s="58"/>
      <c r="U14" s="58"/>
      <c r="V14" s="58"/>
      <c r="W14" s="58"/>
      <c r="X14" s="58"/>
      <c r="Y14" s="58"/>
      <c r="Z14" s="58"/>
      <c r="AA14" s="58"/>
      <c r="AB14" s="58"/>
      <c r="AC14" s="27"/>
      <c r="AD14" s="27"/>
      <c r="AE14" s="27"/>
      <c r="AF14" s="27"/>
      <c r="AG14" s="55"/>
      <c r="AH14" s="9"/>
    </row>
    <row r="15" spans="1:37" ht="18" customHeight="1">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7"/>
      <c r="AH15" s="57"/>
    </row>
    <row r="16" spans="1:37" s="13" customFormat="1" ht="18" customHeight="1">
      <c r="B16" s="13" t="s">
        <v>33</v>
      </c>
      <c r="D16" s="99"/>
      <c r="E16" s="32" t="s">
        <v>40</v>
      </c>
      <c r="F16" s="99"/>
      <c r="G16" s="32" t="s">
        <v>41</v>
      </c>
      <c r="H16" s="99"/>
      <c r="I16" s="32" t="s">
        <v>129</v>
      </c>
      <c r="J16" s="32"/>
      <c r="K16" s="32"/>
      <c r="L16" s="493" t="s">
        <v>466</v>
      </c>
      <c r="M16" s="493"/>
      <c r="N16" s="32" t="s">
        <v>130</v>
      </c>
      <c r="O16" s="490"/>
      <c r="P16" s="490"/>
      <c r="Q16" s="490"/>
      <c r="R16" s="13" t="s">
        <v>209</v>
      </c>
      <c r="AF16" s="55"/>
      <c r="AG16" s="12" t="s">
        <v>256</v>
      </c>
      <c r="AH16" s="55"/>
      <c r="AI16" s="55"/>
      <c r="AK16" s="55"/>
    </row>
    <row r="17" spans="1:37" s="13" customFormat="1" ht="18" customHeight="1">
      <c r="A17" s="30" t="s">
        <v>211</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7" t="s">
        <v>257</v>
      </c>
      <c r="AH17" s="30"/>
      <c r="AI17" s="30"/>
      <c r="AK17" s="12"/>
    </row>
    <row r="19" spans="1:37" s="13" customFormat="1" ht="18" customHeight="1">
      <c r="A19" s="55"/>
      <c r="B19" s="30"/>
      <c r="C19" s="30"/>
      <c r="D19" s="30"/>
      <c r="E19" s="30"/>
      <c r="F19" s="30"/>
      <c r="G19" s="30"/>
      <c r="H19" s="30"/>
      <c r="I19" s="30"/>
      <c r="J19" s="30"/>
      <c r="K19" s="30"/>
      <c r="L19" s="30"/>
      <c r="M19" s="30"/>
      <c r="N19" s="30"/>
      <c r="O19" s="30"/>
      <c r="P19" s="30" t="s">
        <v>3</v>
      </c>
      <c r="Q19" s="30"/>
      <c r="R19" s="30"/>
      <c r="S19" s="30"/>
      <c r="T19" s="30"/>
      <c r="U19" s="30"/>
      <c r="V19" s="30"/>
      <c r="W19" s="30"/>
      <c r="X19" s="30"/>
      <c r="Y19" s="30"/>
      <c r="Z19" s="30"/>
      <c r="AA19" s="30"/>
      <c r="AB19" s="30"/>
      <c r="AC19" s="30"/>
      <c r="AD19" s="30"/>
      <c r="AE19" s="30"/>
      <c r="AF19" s="30"/>
      <c r="AG19" s="30"/>
      <c r="AH19" s="55"/>
      <c r="AI19" s="55"/>
    </row>
    <row r="21" spans="1:37" s="13" customFormat="1" ht="18" customHeight="1">
      <c r="A21" s="55"/>
      <c r="B21" s="55" t="s">
        <v>6</v>
      </c>
      <c r="C21" s="55"/>
      <c r="D21" s="55"/>
      <c r="E21" s="55"/>
      <c r="F21" s="55"/>
      <c r="G21" s="55"/>
      <c r="H21" s="55"/>
      <c r="I21" s="55"/>
      <c r="J21" s="55"/>
      <c r="K21" s="55"/>
      <c r="L21" s="55"/>
      <c r="M21" s="55"/>
      <c r="N21" s="55"/>
      <c r="O21" s="55"/>
      <c r="P21" s="498">
        <f>P25</f>
        <v>0</v>
      </c>
      <c r="Q21" s="498"/>
      <c r="R21" s="498"/>
      <c r="S21" s="498"/>
      <c r="T21" s="498"/>
      <c r="U21" s="498"/>
      <c r="V21" s="498"/>
      <c r="W21" s="498"/>
      <c r="X21" s="498"/>
      <c r="Y21" s="498"/>
      <c r="Z21" s="22" t="s">
        <v>4</v>
      </c>
      <c r="AA21" s="55"/>
      <c r="AB21" s="55"/>
      <c r="AC21" s="55"/>
      <c r="AD21" s="55"/>
      <c r="AE21" s="55"/>
      <c r="AF21" s="55"/>
      <c r="AG21" s="55" t="s">
        <v>260</v>
      </c>
    </row>
    <row r="22" spans="1:37" s="13" customFormat="1" ht="18" customHeight="1">
      <c r="A22" s="55"/>
      <c r="B22" s="55"/>
      <c r="C22" s="55"/>
      <c r="D22" s="55"/>
      <c r="E22" s="55"/>
      <c r="F22" s="55"/>
      <c r="G22" s="55"/>
      <c r="H22" s="55"/>
      <c r="I22" s="55"/>
      <c r="J22" s="55"/>
      <c r="K22" s="55"/>
      <c r="L22" s="55"/>
      <c r="M22" s="55"/>
      <c r="N22" s="55"/>
      <c r="O22" s="55"/>
      <c r="P22" s="34"/>
      <c r="Q22" s="34"/>
      <c r="R22" s="34"/>
      <c r="S22" s="34"/>
      <c r="T22" s="34"/>
      <c r="U22" s="34"/>
      <c r="V22" s="34"/>
      <c r="W22" s="34"/>
      <c r="X22" s="34"/>
      <c r="Y22" s="34"/>
      <c r="Z22" s="30"/>
      <c r="AA22" s="55"/>
      <c r="AB22" s="55"/>
      <c r="AC22" s="55"/>
      <c r="AD22" s="55"/>
      <c r="AE22" s="55"/>
      <c r="AF22" s="55"/>
    </row>
    <row r="23" spans="1:37" s="13" customFormat="1" ht="18" customHeight="1">
      <c r="A23" s="55"/>
      <c r="B23" s="55"/>
      <c r="C23" s="55"/>
      <c r="D23" s="55" t="s">
        <v>7</v>
      </c>
      <c r="E23" s="55"/>
      <c r="F23" s="55"/>
      <c r="G23" s="55"/>
      <c r="H23" s="55"/>
      <c r="I23" s="270" t="s">
        <v>5</v>
      </c>
      <c r="J23" s="270"/>
      <c r="K23" s="270"/>
      <c r="L23" s="270"/>
      <c r="M23" s="270"/>
      <c r="N23" s="55"/>
      <c r="O23" s="55"/>
      <c r="P23" s="498">
        <f>'9)実績報告書'!O23</f>
        <v>0</v>
      </c>
      <c r="Q23" s="498"/>
      <c r="R23" s="498"/>
      <c r="S23" s="498"/>
      <c r="T23" s="498"/>
      <c r="U23" s="498"/>
      <c r="V23" s="498"/>
      <c r="W23" s="498"/>
      <c r="X23" s="498"/>
      <c r="Y23" s="498"/>
      <c r="Z23" s="22" t="s">
        <v>4</v>
      </c>
      <c r="AA23" s="55"/>
      <c r="AB23" s="55"/>
      <c r="AC23" s="55"/>
      <c r="AD23" s="55"/>
      <c r="AE23" s="55"/>
      <c r="AF23" s="55"/>
      <c r="AG23" s="105" t="s">
        <v>186</v>
      </c>
    </row>
    <row r="24" spans="1:37" s="13" customFormat="1" ht="18" customHeight="1">
      <c r="A24" s="55"/>
      <c r="B24" s="55"/>
      <c r="C24" s="55"/>
      <c r="D24" s="55"/>
      <c r="E24" s="55"/>
      <c r="F24" s="55"/>
      <c r="G24" s="55"/>
      <c r="H24" s="55"/>
      <c r="I24" s="55"/>
      <c r="J24" s="55"/>
      <c r="K24" s="55"/>
      <c r="L24" s="55"/>
      <c r="M24" s="55"/>
      <c r="N24" s="55"/>
      <c r="O24" s="55"/>
      <c r="P24" s="34"/>
      <c r="Q24" s="34"/>
      <c r="R24" s="34"/>
      <c r="S24" s="34"/>
      <c r="T24" s="34"/>
      <c r="U24" s="34"/>
      <c r="V24" s="34"/>
      <c r="W24" s="34"/>
      <c r="X24" s="34"/>
      <c r="Y24" s="34"/>
      <c r="Z24" s="30"/>
      <c r="AA24" s="55"/>
      <c r="AB24" s="55"/>
      <c r="AC24" s="55"/>
      <c r="AD24" s="55"/>
      <c r="AE24" s="55"/>
      <c r="AF24" s="55"/>
      <c r="AG24" s="105" t="s">
        <v>258</v>
      </c>
    </row>
    <row r="25" spans="1:37" s="13" customFormat="1" ht="18" customHeight="1">
      <c r="A25" s="55"/>
      <c r="B25" s="55"/>
      <c r="C25" s="55"/>
      <c r="D25" s="55"/>
      <c r="E25" s="55"/>
      <c r="F25" s="55"/>
      <c r="G25" s="55"/>
      <c r="H25" s="55"/>
      <c r="I25" s="270" t="s">
        <v>304</v>
      </c>
      <c r="J25" s="270"/>
      <c r="K25" s="270"/>
      <c r="L25" s="270"/>
      <c r="M25" s="270"/>
      <c r="N25" s="55"/>
      <c r="O25" s="55"/>
      <c r="P25" s="498">
        <f>P23</f>
        <v>0</v>
      </c>
      <c r="Q25" s="498"/>
      <c r="R25" s="498"/>
      <c r="S25" s="498"/>
      <c r="T25" s="498"/>
      <c r="U25" s="498"/>
      <c r="V25" s="498"/>
      <c r="W25" s="498"/>
      <c r="X25" s="498"/>
      <c r="Y25" s="498"/>
      <c r="Z25" s="22" t="s">
        <v>4</v>
      </c>
      <c r="AA25" s="55"/>
      <c r="AB25" s="55"/>
      <c r="AC25" s="55"/>
      <c r="AD25" s="55"/>
      <c r="AE25" s="55"/>
      <c r="AF25" s="55"/>
      <c r="AG25" s="105" t="s">
        <v>260</v>
      </c>
    </row>
    <row r="26" spans="1:37" s="13" customFormat="1" ht="18" customHeight="1">
      <c r="A26" s="55"/>
      <c r="B26" s="55"/>
      <c r="C26" s="55"/>
      <c r="D26" s="55"/>
      <c r="E26" s="55"/>
      <c r="F26" s="55"/>
      <c r="G26" s="55"/>
      <c r="H26" s="55"/>
      <c r="I26" s="55"/>
      <c r="J26" s="55"/>
      <c r="K26" s="55"/>
      <c r="L26" s="55"/>
      <c r="M26" s="55"/>
      <c r="N26" s="55"/>
      <c r="O26" s="55"/>
      <c r="P26" s="34"/>
      <c r="Q26" s="34"/>
      <c r="R26" s="34"/>
      <c r="S26" s="34"/>
      <c r="T26" s="34"/>
      <c r="U26" s="34"/>
      <c r="V26" s="34"/>
      <c r="W26" s="34"/>
      <c r="X26" s="34"/>
      <c r="Y26" s="34"/>
      <c r="Z26" s="30"/>
      <c r="AA26" s="55"/>
      <c r="AB26" s="55"/>
      <c r="AC26" s="55"/>
      <c r="AD26" s="55"/>
      <c r="AE26" s="55"/>
      <c r="AF26" s="55"/>
    </row>
    <row r="27" spans="1:37" s="13" customFormat="1" ht="18" customHeight="1">
      <c r="A27" s="55"/>
      <c r="B27" s="55"/>
      <c r="C27" s="55"/>
      <c r="D27" s="55"/>
      <c r="E27" s="55"/>
      <c r="F27" s="55"/>
      <c r="G27" s="55"/>
      <c r="H27" s="55"/>
      <c r="I27" s="270" t="s">
        <v>8</v>
      </c>
      <c r="J27" s="270"/>
      <c r="K27" s="270"/>
      <c r="L27" s="270"/>
      <c r="M27" s="270"/>
      <c r="N27" s="55"/>
      <c r="O27" s="55"/>
      <c r="P27" s="498">
        <v>0</v>
      </c>
      <c r="Q27" s="498"/>
      <c r="R27" s="498"/>
      <c r="S27" s="498"/>
      <c r="T27" s="498"/>
      <c r="U27" s="498"/>
      <c r="V27" s="498"/>
      <c r="W27" s="498"/>
      <c r="X27" s="498"/>
      <c r="Y27" s="498"/>
      <c r="Z27" s="22" t="s">
        <v>4</v>
      </c>
      <c r="AA27" s="55"/>
      <c r="AB27" s="55"/>
      <c r="AC27" s="55"/>
      <c r="AD27" s="55"/>
      <c r="AE27" s="55"/>
      <c r="AF27" s="55"/>
      <c r="AG27" s="105" t="s">
        <v>260</v>
      </c>
    </row>
    <row r="28" spans="1:37" s="13" customFormat="1" ht="18"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row>
    <row r="29" spans="1:37" s="13" customFormat="1" ht="18" customHeight="1">
      <c r="A29" s="55"/>
      <c r="B29" s="55" t="s">
        <v>9</v>
      </c>
      <c r="C29" s="55"/>
      <c r="D29" s="55"/>
      <c r="E29" s="55"/>
      <c r="F29" s="55"/>
      <c r="G29" s="55"/>
      <c r="H29" s="55"/>
      <c r="I29" s="55" t="s">
        <v>10</v>
      </c>
      <c r="J29" s="55"/>
      <c r="K29" s="55"/>
      <c r="L29" s="55"/>
      <c r="M29" s="55"/>
      <c r="N29" s="55"/>
      <c r="O29" s="55"/>
      <c r="P29" s="55"/>
      <c r="Q29" s="55"/>
      <c r="R29" s="272"/>
      <c r="S29" s="272"/>
      <c r="T29" s="272"/>
      <c r="U29" s="272"/>
      <c r="V29" s="272"/>
      <c r="W29" s="272"/>
      <c r="X29" s="272"/>
      <c r="Y29" s="272"/>
      <c r="Z29" s="272"/>
      <c r="AA29" s="55"/>
      <c r="AB29" s="55"/>
      <c r="AC29" s="55"/>
      <c r="AD29" s="55"/>
      <c r="AE29" s="55"/>
      <c r="AF29" s="55"/>
      <c r="AG29" s="12" t="s">
        <v>210</v>
      </c>
    </row>
    <row r="30" spans="1:37" s="13" customFormat="1" ht="18" customHeight="1">
      <c r="A30" s="55"/>
      <c r="B30" s="55"/>
      <c r="C30" s="55"/>
      <c r="D30" s="55"/>
      <c r="E30" s="55"/>
      <c r="F30" s="55"/>
      <c r="G30" s="55"/>
      <c r="H30" s="55"/>
      <c r="I30" s="55" t="s">
        <v>11</v>
      </c>
      <c r="J30" s="55"/>
      <c r="K30" s="55"/>
      <c r="L30" s="55"/>
      <c r="M30" s="55"/>
      <c r="N30" s="55"/>
      <c r="O30" s="55"/>
      <c r="P30" s="55"/>
      <c r="Q30" s="55"/>
      <c r="R30" s="499"/>
      <c r="S30" s="499"/>
      <c r="T30" s="55"/>
      <c r="U30" s="500"/>
      <c r="V30" s="500"/>
      <c r="W30" s="500"/>
      <c r="X30" s="500"/>
      <c r="Y30" s="500"/>
      <c r="Z30" s="500"/>
      <c r="AA30" s="55"/>
      <c r="AB30" s="55"/>
      <c r="AC30" s="55"/>
      <c r="AD30" s="55"/>
      <c r="AE30" s="55"/>
      <c r="AF30" s="55"/>
      <c r="AG30" s="12" t="s">
        <v>210</v>
      </c>
    </row>
    <row r="31" spans="1:37" s="13" customFormat="1" ht="18" customHeight="1">
      <c r="A31" s="55"/>
      <c r="B31" s="55"/>
      <c r="C31" s="55"/>
      <c r="D31" s="55"/>
      <c r="E31" s="55"/>
      <c r="F31" s="55"/>
      <c r="G31" s="55"/>
      <c r="H31" s="55"/>
      <c r="I31" s="55" t="s">
        <v>12</v>
      </c>
      <c r="J31" s="55"/>
      <c r="K31" s="55"/>
      <c r="L31" s="55"/>
      <c r="M31" s="55"/>
      <c r="N31" s="55"/>
      <c r="O31" s="55"/>
      <c r="P31" s="55"/>
      <c r="Q31" s="55"/>
      <c r="R31" s="272"/>
      <c r="S31" s="272"/>
      <c r="T31" s="272"/>
      <c r="U31" s="272"/>
      <c r="V31" s="272"/>
      <c r="W31" s="272"/>
      <c r="X31" s="272"/>
      <c r="Y31" s="272"/>
      <c r="Z31" s="272"/>
      <c r="AA31" s="272"/>
      <c r="AB31" s="272"/>
      <c r="AC31" s="272"/>
      <c r="AD31" s="272"/>
      <c r="AE31" s="272"/>
      <c r="AF31" s="55"/>
      <c r="AG31" s="12" t="s">
        <v>259</v>
      </c>
      <c r="AH31" s="12"/>
    </row>
    <row r="32" spans="1:37" s="13" customFormat="1" ht="18" customHeight="1">
      <c r="A32" s="55"/>
      <c r="B32" s="55"/>
      <c r="C32" s="55"/>
      <c r="D32" s="55"/>
      <c r="E32" s="55"/>
      <c r="F32" s="55"/>
      <c r="G32" s="55"/>
      <c r="H32" s="55"/>
      <c r="I32" s="55" t="s">
        <v>28</v>
      </c>
      <c r="J32" s="55"/>
      <c r="K32" s="55"/>
      <c r="L32" s="55"/>
      <c r="M32" s="55"/>
      <c r="N32" s="55"/>
      <c r="O32" s="55"/>
      <c r="P32" s="55"/>
      <c r="Q32" s="55"/>
      <c r="R32" s="272"/>
      <c r="S32" s="272"/>
      <c r="T32" s="272"/>
      <c r="U32" s="272"/>
      <c r="V32" s="272"/>
      <c r="W32" s="272"/>
      <c r="X32" s="272"/>
      <c r="Y32" s="272"/>
      <c r="Z32" s="272"/>
      <c r="AA32" s="272"/>
      <c r="AB32" s="272"/>
      <c r="AC32" s="272"/>
      <c r="AD32" s="272"/>
      <c r="AE32" s="272"/>
      <c r="AF32" s="55"/>
      <c r="AG32" s="12" t="s">
        <v>259</v>
      </c>
      <c r="AH32" s="12"/>
    </row>
    <row r="33" spans="1:33" s="13" customFormat="1" ht="18" customHeight="1">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row>
    <row r="34" spans="1:33" s="13" customFormat="1" ht="18" customHeight="1">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row>
    <row r="36" spans="1:33" ht="18" customHeight="1">
      <c r="B36" s="258" t="s">
        <v>30</v>
      </c>
      <c r="C36" s="264" t="s">
        <v>25</v>
      </c>
      <c r="D36" s="264"/>
      <c r="E36" s="264"/>
      <c r="F36" s="264"/>
      <c r="G36" s="478" t="str">
        <f>IF('1)交付申請書'!G38="","",'1)交付申請書'!G38)</f>
        <v/>
      </c>
      <c r="H36" s="479"/>
      <c r="I36" s="479"/>
      <c r="J36" s="479"/>
      <c r="K36" s="479"/>
      <c r="L36" s="479"/>
      <c r="M36" s="479"/>
      <c r="N36" s="479"/>
      <c r="O36" s="479"/>
      <c r="P36" s="480"/>
      <c r="R36" s="258" t="s">
        <v>31</v>
      </c>
      <c r="S36" s="264" t="s">
        <v>25</v>
      </c>
      <c r="T36" s="264"/>
      <c r="U36" s="264"/>
      <c r="V36" s="264"/>
      <c r="W36" s="478" t="str">
        <f>IF('1)交付申請書'!W38="","",'1)交付申請書'!W38)</f>
        <v/>
      </c>
      <c r="X36" s="479"/>
      <c r="Y36" s="479"/>
      <c r="Z36" s="479"/>
      <c r="AA36" s="479"/>
      <c r="AB36" s="479"/>
      <c r="AC36" s="479"/>
      <c r="AD36" s="479"/>
      <c r="AE36" s="479"/>
      <c r="AF36" s="480"/>
      <c r="AG36" s="55" t="s">
        <v>43</v>
      </c>
    </row>
    <row r="37" spans="1:33" ht="18" customHeight="1">
      <c r="B37" s="259"/>
      <c r="C37" s="261" t="s">
        <v>20</v>
      </c>
      <c r="D37" s="262"/>
      <c r="E37" s="262"/>
      <c r="F37" s="263"/>
      <c r="G37" s="478" t="str">
        <f>IF('1)交付申請書'!G39="","",'1)交付申請書'!G39)</f>
        <v/>
      </c>
      <c r="H37" s="479"/>
      <c r="I37" s="479"/>
      <c r="J37" s="479"/>
      <c r="K37" s="479"/>
      <c r="L37" s="479"/>
      <c r="M37" s="479"/>
      <c r="N37" s="479"/>
      <c r="O37" s="479"/>
      <c r="P37" s="480"/>
      <c r="R37" s="259"/>
      <c r="S37" s="261" t="s">
        <v>20</v>
      </c>
      <c r="T37" s="262"/>
      <c r="U37" s="262"/>
      <c r="V37" s="263"/>
      <c r="W37" s="478" t="str">
        <f>IF('1)交付申請書'!W39="","",'1)交付申請書'!W39)</f>
        <v/>
      </c>
      <c r="X37" s="479"/>
      <c r="Y37" s="479"/>
      <c r="Z37" s="479"/>
      <c r="AA37" s="479"/>
      <c r="AB37" s="479"/>
      <c r="AC37" s="479"/>
      <c r="AD37" s="479"/>
      <c r="AE37" s="479"/>
      <c r="AF37" s="480"/>
      <c r="AG37" s="55" t="s">
        <v>43</v>
      </c>
    </row>
    <row r="38" spans="1:33" ht="18" customHeight="1">
      <c r="B38" s="259"/>
      <c r="C38" s="264" t="s">
        <v>26</v>
      </c>
      <c r="D38" s="264"/>
      <c r="E38" s="264"/>
      <c r="F38" s="264"/>
      <c r="G38" s="478" t="str">
        <f>IF('1)交付申請書'!G40="","",'1)交付申請書'!G40)</f>
        <v/>
      </c>
      <c r="H38" s="479"/>
      <c r="I38" s="479"/>
      <c r="J38" s="479"/>
      <c r="K38" s="479"/>
      <c r="L38" s="479"/>
      <c r="M38" s="479"/>
      <c r="N38" s="479"/>
      <c r="O38" s="479"/>
      <c r="P38" s="480"/>
      <c r="R38" s="259"/>
      <c r="S38" s="264" t="s">
        <v>26</v>
      </c>
      <c r="T38" s="264"/>
      <c r="U38" s="264"/>
      <c r="V38" s="264"/>
      <c r="W38" s="478" t="str">
        <f>IF('1)交付申請書'!W40="","",'1)交付申請書'!W40)</f>
        <v/>
      </c>
      <c r="X38" s="479"/>
      <c r="Y38" s="479"/>
      <c r="Z38" s="479"/>
      <c r="AA38" s="479"/>
      <c r="AB38" s="479"/>
      <c r="AC38" s="479"/>
      <c r="AD38" s="479"/>
      <c r="AE38" s="479"/>
      <c r="AF38" s="480"/>
      <c r="AG38" s="55" t="s">
        <v>43</v>
      </c>
    </row>
    <row r="39" spans="1:33" ht="18" customHeight="1">
      <c r="B39" s="259"/>
      <c r="C39" s="264" t="s">
        <v>21</v>
      </c>
      <c r="D39" s="264"/>
      <c r="E39" s="264"/>
      <c r="F39" s="264"/>
      <c r="G39" s="478" t="str">
        <f>IF('1)交付申請書'!G41="","",'1)交付申請書'!G41)</f>
        <v/>
      </c>
      <c r="H39" s="479"/>
      <c r="I39" s="479"/>
      <c r="J39" s="479"/>
      <c r="K39" s="479"/>
      <c r="L39" s="479"/>
      <c r="M39" s="479"/>
      <c r="N39" s="479"/>
      <c r="O39" s="479"/>
      <c r="P39" s="480"/>
      <c r="R39" s="259"/>
      <c r="S39" s="264" t="s">
        <v>21</v>
      </c>
      <c r="T39" s="264"/>
      <c r="U39" s="264"/>
      <c r="V39" s="264"/>
      <c r="W39" s="478" t="str">
        <f>IF('1)交付申請書'!W41="","",'1)交付申請書'!W41)</f>
        <v/>
      </c>
      <c r="X39" s="479"/>
      <c r="Y39" s="479"/>
      <c r="Z39" s="479"/>
      <c r="AA39" s="479"/>
      <c r="AB39" s="479"/>
      <c r="AC39" s="479"/>
      <c r="AD39" s="479"/>
      <c r="AE39" s="479"/>
      <c r="AF39" s="480"/>
      <c r="AG39" s="55" t="s">
        <v>43</v>
      </c>
    </row>
    <row r="40" spans="1:33" ht="18" customHeight="1">
      <c r="B40" s="259"/>
      <c r="C40" s="264" t="s">
        <v>23</v>
      </c>
      <c r="D40" s="264"/>
      <c r="E40" s="264"/>
      <c r="F40" s="264"/>
      <c r="G40" s="478" t="str">
        <f>IF('1)交付申請書'!G42="","",'1)交付申請書'!G42)</f>
        <v/>
      </c>
      <c r="H40" s="479"/>
      <c r="I40" s="479"/>
      <c r="J40" s="479"/>
      <c r="K40" s="479"/>
      <c r="L40" s="479"/>
      <c r="M40" s="479"/>
      <c r="N40" s="479"/>
      <c r="O40" s="479"/>
      <c r="P40" s="480"/>
      <c r="R40" s="259"/>
      <c r="S40" s="264" t="s">
        <v>23</v>
      </c>
      <c r="T40" s="264"/>
      <c r="U40" s="264"/>
      <c r="V40" s="264"/>
      <c r="W40" s="478" t="str">
        <f>IF('1)交付申請書'!W42="","",'1)交付申請書'!W42)</f>
        <v/>
      </c>
      <c r="X40" s="479"/>
      <c r="Y40" s="479"/>
      <c r="Z40" s="479"/>
      <c r="AA40" s="479"/>
      <c r="AB40" s="479"/>
      <c r="AC40" s="479"/>
      <c r="AD40" s="479"/>
      <c r="AE40" s="479"/>
      <c r="AF40" s="480"/>
      <c r="AG40" s="55" t="s">
        <v>43</v>
      </c>
    </row>
    <row r="41" spans="1:33" ht="18" customHeight="1">
      <c r="B41" s="260"/>
      <c r="C41" s="264" t="s">
        <v>22</v>
      </c>
      <c r="D41" s="264"/>
      <c r="E41" s="264"/>
      <c r="F41" s="264"/>
      <c r="G41" s="478" t="str">
        <f>IF('1)交付申請書'!G43="","",'1)交付申請書'!G43)</f>
        <v/>
      </c>
      <c r="H41" s="479"/>
      <c r="I41" s="479"/>
      <c r="J41" s="479"/>
      <c r="K41" s="479"/>
      <c r="L41" s="479"/>
      <c r="M41" s="479"/>
      <c r="N41" s="479"/>
      <c r="O41" s="479"/>
      <c r="P41" s="480"/>
      <c r="R41" s="260"/>
      <c r="S41" s="264" t="s">
        <v>22</v>
      </c>
      <c r="T41" s="264"/>
      <c r="U41" s="264"/>
      <c r="V41" s="264"/>
      <c r="W41" s="478" t="str">
        <f>IF('1)交付申請書'!W43="","",'1)交付申請書'!W43)</f>
        <v/>
      </c>
      <c r="X41" s="479"/>
      <c r="Y41" s="479"/>
      <c r="Z41" s="479"/>
      <c r="AA41" s="479"/>
      <c r="AB41" s="479"/>
      <c r="AC41" s="479"/>
      <c r="AD41" s="479"/>
      <c r="AE41" s="479"/>
      <c r="AF41" s="480"/>
      <c r="AG41" s="55" t="s">
        <v>43</v>
      </c>
    </row>
    <row r="43" spans="1:33" ht="18" customHeight="1">
      <c r="B43" s="109"/>
      <c r="C43" s="109"/>
      <c r="D43" s="109"/>
      <c r="E43" s="109"/>
      <c r="F43" s="109"/>
      <c r="G43" s="109"/>
      <c r="H43" s="109"/>
      <c r="I43" s="109"/>
      <c r="J43" s="109"/>
      <c r="K43" s="109"/>
    </row>
    <row r="44" spans="1:33" ht="18" customHeight="1">
      <c r="B44" s="109"/>
      <c r="C44" s="109"/>
      <c r="D44" s="109"/>
      <c r="E44" s="109"/>
      <c r="F44" s="109"/>
      <c r="G44" s="109"/>
      <c r="H44" s="109"/>
      <c r="I44" s="109"/>
      <c r="J44" s="109"/>
      <c r="K44" s="109"/>
    </row>
    <row r="45" spans="1:33" ht="18" customHeight="1">
      <c r="B45" s="109"/>
      <c r="C45" s="109"/>
      <c r="D45" s="109"/>
      <c r="E45" s="109"/>
      <c r="F45" s="109"/>
      <c r="G45" s="109"/>
      <c r="H45" s="109"/>
      <c r="I45" s="109"/>
      <c r="J45" s="109"/>
      <c r="K45" s="109"/>
    </row>
    <row r="46" spans="1:33" ht="18" customHeight="1">
      <c r="B46" s="109"/>
      <c r="C46" s="109"/>
      <c r="D46" s="109"/>
      <c r="E46" s="109"/>
      <c r="F46" s="109"/>
      <c r="G46" s="109"/>
      <c r="H46" s="109"/>
      <c r="I46" s="109"/>
      <c r="J46" s="109"/>
      <c r="K46" s="109"/>
    </row>
    <row r="47" spans="1:33" ht="18" customHeight="1">
      <c r="B47" s="109"/>
      <c r="C47" s="109"/>
      <c r="D47" s="109"/>
      <c r="E47" s="109"/>
      <c r="F47" s="109"/>
      <c r="G47" s="109"/>
      <c r="H47" s="109"/>
      <c r="I47" s="109"/>
      <c r="J47" s="109"/>
      <c r="K47" s="109"/>
    </row>
    <row r="48" spans="1:33" ht="18" customHeight="1">
      <c r="B48" s="109"/>
      <c r="C48" s="109"/>
      <c r="D48" s="109"/>
      <c r="E48" s="109"/>
      <c r="F48" s="109"/>
      <c r="G48" s="109"/>
      <c r="H48" s="109"/>
      <c r="I48" s="109"/>
      <c r="J48" s="109"/>
      <c r="K48" s="109"/>
    </row>
  </sheetData>
  <mergeCells count="50">
    <mergeCell ref="W41:AF41"/>
    <mergeCell ref="O16:Q16"/>
    <mergeCell ref="W38:AF38"/>
    <mergeCell ref="P21:Y21"/>
    <mergeCell ref="I23:M23"/>
    <mergeCell ref="P23:Y23"/>
    <mergeCell ref="R30:S30"/>
    <mergeCell ref="U30:Z30"/>
    <mergeCell ref="R31:AE31"/>
    <mergeCell ref="R32:AE32"/>
    <mergeCell ref="W36:AF36"/>
    <mergeCell ref="G41:P41"/>
    <mergeCell ref="S41:V41"/>
    <mergeCell ref="R29:Z29"/>
    <mergeCell ref="P25:Y25"/>
    <mergeCell ref="I27:M27"/>
    <mergeCell ref="C37:F37"/>
    <mergeCell ref="G37:P37"/>
    <mergeCell ref="S37:V37"/>
    <mergeCell ref="W37:AF37"/>
    <mergeCell ref="W39:AF39"/>
    <mergeCell ref="C40:F40"/>
    <mergeCell ref="G40:P40"/>
    <mergeCell ref="S40:V40"/>
    <mergeCell ref="W40:AF40"/>
    <mergeCell ref="B36:B41"/>
    <mergeCell ref="C36:F36"/>
    <mergeCell ref="G36:P36"/>
    <mergeCell ref="R36:R41"/>
    <mergeCell ref="S36:V36"/>
    <mergeCell ref="C39:F39"/>
    <mergeCell ref="G39:P39"/>
    <mergeCell ref="S39:V39"/>
    <mergeCell ref="C38:F38"/>
    <mergeCell ref="G38:P38"/>
    <mergeCell ref="S38:V38"/>
    <mergeCell ref="C41:F41"/>
    <mergeCell ref="X2:AF2"/>
    <mergeCell ref="X3:AF3"/>
    <mergeCell ref="X7:AD7"/>
    <mergeCell ref="O8:T8"/>
    <mergeCell ref="V8:AF8"/>
    <mergeCell ref="P27:Y27"/>
    <mergeCell ref="I25:M25"/>
    <mergeCell ref="O9:T9"/>
    <mergeCell ref="V9:AF9"/>
    <mergeCell ref="O10:T10"/>
    <mergeCell ref="V10:AF10"/>
    <mergeCell ref="I13:AC13"/>
    <mergeCell ref="L16:M16"/>
  </mergeCells>
  <phoneticPr fontId="5"/>
  <dataValidations count="2">
    <dataValidation imeMode="off" allowBlank="1" showInputMessage="1" showErrorMessage="1" sqref="D16 F16 O16 H16" xr:uid="{00000000-0002-0000-1200-000000000000}"/>
    <dataValidation type="list" allowBlank="1" showInputMessage="1" showErrorMessage="1" sqref="R30:S30" xr:uid="{00000000-0002-0000-1200-000001000000}">
      <formula1>"普通,当座"</formula1>
    </dataValidation>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K47"/>
  <sheetViews>
    <sheetView showZeros="0" view="pageBreakPreview" zoomScale="85" zoomScaleNormal="100" zoomScaleSheetLayoutView="85" workbookViewId="0">
      <selection activeCell="R3" sqref="R3"/>
    </sheetView>
  </sheetViews>
  <sheetFormatPr defaultColWidth="9" defaultRowHeight="18" customHeight="1"/>
  <cols>
    <col min="1" max="35" width="2.81640625" style="55" customWidth="1"/>
    <col min="36" max="49" width="2.81640625" style="13" customWidth="1"/>
    <col min="50" max="16384" width="9" style="13"/>
  </cols>
  <sheetData>
    <row r="1" spans="1:37" ht="18" customHeight="1">
      <c r="A1" s="1" t="s">
        <v>246</v>
      </c>
    </row>
    <row r="2" spans="1:37" ht="18" customHeight="1">
      <c r="X2" s="270"/>
      <c r="Y2" s="270"/>
      <c r="Z2" s="270"/>
      <c r="AA2" s="270"/>
      <c r="AB2" s="270"/>
      <c r="AC2" s="270"/>
      <c r="AD2" s="270"/>
      <c r="AE2" s="270"/>
      <c r="AF2" s="270"/>
      <c r="AG2" s="55" t="s">
        <v>52</v>
      </c>
      <c r="AH2" s="30"/>
      <c r="AI2" s="30"/>
    </row>
    <row r="3" spans="1:37" ht="18" customHeight="1">
      <c r="W3" s="31"/>
      <c r="X3" s="269" t="s">
        <v>39</v>
      </c>
      <c r="Y3" s="269"/>
      <c r="Z3" s="269"/>
      <c r="AA3" s="269"/>
      <c r="AB3" s="269"/>
      <c r="AC3" s="269"/>
      <c r="AD3" s="269"/>
      <c r="AE3" s="269"/>
      <c r="AF3" s="269"/>
      <c r="AG3" s="55" t="s">
        <v>155</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A7" s="141"/>
      <c r="B7" s="141"/>
      <c r="C7" s="141"/>
      <c r="D7" s="141"/>
      <c r="E7" s="141"/>
      <c r="F7" s="141"/>
      <c r="G7" s="141"/>
      <c r="H7" s="141"/>
      <c r="I7" s="141"/>
      <c r="J7" s="141"/>
      <c r="K7" s="141"/>
      <c r="L7" s="141"/>
      <c r="M7" s="141"/>
      <c r="N7" s="141"/>
      <c r="O7" s="141"/>
      <c r="P7" s="141"/>
      <c r="Q7" s="141"/>
      <c r="R7" s="141"/>
      <c r="S7" s="141"/>
      <c r="T7" s="141"/>
      <c r="U7" s="13"/>
      <c r="V7" s="141" t="s">
        <v>34</v>
      </c>
      <c r="W7" s="141"/>
      <c r="X7" s="477">
        <f>'1)交付申請書'!X7</f>
        <v>0</v>
      </c>
      <c r="Y7" s="477"/>
      <c r="Z7" s="477"/>
      <c r="AA7" s="477"/>
      <c r="AB7" s="477"/>
      <c r="AC7" s="477"/>
      <c r="AD7" s="477"/>
      <c r="AE7" s="31" t="s">
        <v>29</v>
      </c>
      <c r="AF7" s="31"/>
      <c r="AG7" s="141" t="s">
        <v>42</v>
      </c>
      <c r="AH7" s="141"/>
      <c r="AI7" s="141"/>
    </row>
    <row r="8" spans="1:37" ht="18" customHeight="1">
      <c r="A8" s="141"/>
      <c r="B8" s="141"/>
      <c r="C8" s="141"/>
      <c r="D8" s="141"/>
      <c r="E8" s="141"/>
      <c r="F8" s="141"/>
      <c r="G8" s="141"/>
      <c r="H8" s="141"/>
      <c r="I8" s="141"/>
      <c r="J8" s="141"/>
      <c r="K8" s="141"/>
      <c r="L8" s="141"/>
      <c r="M8" s="141"/>
      <c r="N8" s="141"/>
      <c r="O8" s="270" t="s">
        <v>0</v>
      </c>
      <c r="P8" s="270"/>
      <c r="Q8" s="270"/>
      <c r="R8" s="270"/>
      <c r="S8" s="270"/>
      <c r="T8" s="270"/>
      <c r="U8" s="13"/>
      <c r="V8" s="275">
        <f>'1)交付申請書'!V8</f>
        <v>0</v>
      </c>
      <c r="W8" s="275"/>
      <c r="X8" s="275"/>
      <c r="Y8" s="275"/>
      <c r="Z8" s="275"/>
      <c r="AA8" s="275"/>
      <c r="AB8" s="275"/>
      <c r="AC8" s="275"/>
      <c r="AD8" s="275"/>
      <c r="AE8" s="275"/>
      <c r="AF8" s="275"/>
      <c r="AG8" s="141" t="s">
        <v>42</v>
      </c>
      <c r="AH8" s="141"/>
      <c r="AI8" s="141"/>
    </row>
    <row r="9" spans="1:37" ht="18" customHeight="1">
      <c r="A9" s="141"/>
      <c r="B9" s="141"/>
      <c r="C9" s="141"/>
      <c r="D9" s="141"/>
      <c r="E9" s="141"/>
      <c r="F9" s="141"/>
      <c r="G9" s="141"/>
      <c r="H9" s="141"/>
      <c r="I9" s="141"/>
      <c r="J9" s="141"/>
      <c r="K9" s="141"/>
      <c r="L9" s="141"/>
      <c r="M9" s="141"/>
      <c r="N9" s="141"/>
      <c r="O9" s="270" t="s">
        <v>1</v>
      </c>
      <c r="P9" s="270"/>
      <c r="Q9" s="270"/>
      <c r="R9" s="270"/>
      <c r="S9" s="270"/>
      <c r="T9" s="270"/>
      <c r="U9" s="13"/>
      <c r="V9" s="275">
        <f>'1)交付申請書'!V9</f>
        <v>0</v>
      </c>
      <c r="W9" s="275"/>
      <c r="X9" s="275"/>
      <c r="Y9" s="275"/>
      <c r="Z9" s="275"/>
      <c r="AA9" s="275"/>
      <c r="AB9" s="275"/>
      <c r="AC9" s="275"/>
      <c r="AD9" s="275"/>
      <c r="AE9" s="275"/>
      <c r="AF9" s="275"/>
      <c r="AG9" s="141" t="s">
        <v>42</v>
      </c>
      <c r="AH9" s="141"/>
      <c r="AI9" s="141"/>
    </row>
    <row r="10" spans="1:37" ht="18" customHeight="1">
      <c r="A10" s="141"/>
      <c r="B10" s="141"/>
      <c r="C10" s="141"/>
      <c r="D10" s="141"/>
      <c r="E10" s="141"/>
      <c r="F10" s="141"/>
      <c r="G10" s="141"/>
      <c r="H10" s="141"/>
      <c r="I10" s="141"/>
      <c r="J10" s="141"/>
      <c r="K10" s="141"/>
      <c r="L10" s="141"/>
      <c r="M10" s="141"/>
      <c r="N10" s="141"/>
      <c r="O10" s="270" t="s">
        <v>2</v>
      </c>
      <c r="P10" s="270"/>
      <c r="Q10" s="270"/>
      <c r="R10" s="270"/>
      <c r="S10" s="270"/>
      <c r="T10" s="270"/>
      <c r="U10" s="13"/>
      <c r="V10" s="275">
        <f>'1)交付申請書'!V10</f>
        <v>0</v>
      </c>
      <c r="W10" s="275"/>
      <c r="X10" s="275"/>
      <c r="Y10" s="275"/>
      <c r="Z10" s="275"/>
      <c r="AA10" s="275"/>
      <c r="AB10" s="275"/>
      <c r="AC10" s="275"/>
      <c r="AD10" s="275"/>
      <c r="AE10" s="275"/>
      <c r="AF10" s="275"/>
      <c r="AG10" s="141" t="s">
        <v>42</v>
      </c>
      <c r="AH10" s="141"/>
      <c r="AI10" s="141"/>
      <c r="AK10" s="12"/>
    </row>
    <row r="11" spans="1:37" ht="18" customHeight="1">
      <c r="A11" s="141"/>
      <c r="B11" s="141"/>
      <c r="C11" s="141"/>
      <c r="D11" s="141"/>
      <c r="E11" s="141"/>
      <c r="F11" s="141"/>
      <c r="G11" s="141"/>
      <c r="H11" s="141"/>
      <c r="I11" s="141"/>
      <c r="J11" s="141"/>
      <c r="K11" s="141"/>
      <c r="L11" s="141"/>
      <c r="M11" s="141"/>
      <c r="N11" s="141"/>
      <c r="O11" s="140"/>
      <c r="P11" s="140"/>
      <c r="Q11" s="140"/>
      <c r="R11" s="140"/>
      <c r="S11" s="140"/>
      <c r="T11" s="140"/>
      <c r="U11" s="141"/>
      <c r="V11" s="141"/>
      <c r="W11" s="141"/>
      <c r="X11" s="141"/>
      <c r="Y11" s="141"/>
      <c r="Z11" s="141"/>
      <c r="AA11" s="141"/>
      <c r="AB11" s="141"/>
      <c r="AC11" s="14"/>
      <c r="AD11" s="141"/>
      <c r="AE11" s="141"/>
      <c r="AF11" s="141"/>
      <c r="AG11" s="141"/>
      <c r="AH11" s="141"/>
      <c r="AI11" s="141"/>
    </row>
    <row r="12" spans="1:37" ht="18" customHeight="1">
      <c r="A12" s="141"/>
      <c r="B12" s="141"/>
      <c r="C12" s="141"/>
      <c r="D12" s="141"/>
      <c r="E12" s="141"/>
      <c r="F12" s="141"/>
      <c r="G12" s="141"/>
      <c r="H12" s="141"/>
      <c r="I12" s="141"/>
      <c r="J12" s="141"/>
      <c r="K12" s="141"/>
      <c r="L12" s="141"/>
      <c r="M12" s="141"/>
      <c r="N12" s="141"/>
      <c r="O12" s="140"/>
      <c r="P12" s="140"/>
      <c r="Q12" s="140"/>
      <c r="R12" s="140"/>
      <c r="S12" s="140"/>
      <c r="T12" s="140"/>
      <c r="U12" s="141"/>
      <c r="V12" s="141"/>
      <c r="W12" s="141"/>
      <c r="X12" s="141"/>
      <c r="Y12" s="141"/>
      <c r="Z12" s="141"/>
      <c r="AA12" s="141"/>
      <c r="AB12" s="141"/>
      <c r="AC12" s="14"/>
      <c r="AD12" s="141"/>
      <c r="AE12" s="141"/>
      <c r="AF12" s="141"/>
      <c r="AG12" s="141"/>
      <c r="AH12" s="141"/>
      <c r="AI12" s="141"/>
    </row>
    <row r="13" spans="1:37" s="141" customFormat="1" ht="18" customHeight="1">
      <c r="B13" s="27"/>
      <c r="C13" s="27"/>
      <c r="E13" s="26" t="s">
        <v>33</v>
      </c>
      <c r="F13" s="101">
        <f>'1)交付申請書'!F12</f>
        <v>5</v>
      </c>
      <c r="G13" s="30" t="s">
        <v>50</v>
      </c>
      <c r="H13" s="30"/>
      <c r="I13" s="274" t="str">
        <f>様式一覧!B2</f>
        <v>石川県薬局省エネ投資支援事業費補助金</v>
      </c>
      <c r="J13" s="274"/>
      <c r="K13" s="274"/>
      <c r="L13" s="274"/>
      <c r="M13" s="274"/>
      <c r="N13" s="274"/>
      <c r="O13" s="274"/>
      <c r="P13" s="274"/>
      <c r="Q13" s="274"/>
      <c r="R13" s="274"/>
      <c r="S13" s="274"/>
      <c r="T13" s="274"/>
      <c r="U13" s="274"/>
      <c r="V13" s="274"/>
      <c r="W13" s="274"/>
      <c r="X13" s="274"/>
      <c r="Y13" s="274"/>
      <c r="Z13" s="274"/>
      <c r="AA13" s="274"/>
      <c r="AB13" s="274"/>
      <c r="AC13" s="274"/>
      <c r="AD13" s="27"/>
      <c r="AE13" s="27"/>
      <c r="AF13" s="27"/>
      <c r="AG13" s="141" t="s">
        <v>42</v>
      </c>
      <c r="AH13" s="57"/>
    </row>
    <row r="14" spans="1:37" ht="18" customHeight="1">
      <c r="A14" s="27"/>
      <c r="B14" s="27"/>
      <c r="C14" s="27"/>
      <c r="D14" s="58"/>
      <c r="E14" s="58"/>
      <c r="F14" s="58"/>
      <c r="G14" s="58"/>
      <c r="H14" s="58"/>
      <c r="I14" s="58"/>
      <c r="J14" s="58"/>
      <c r="K14" s="58"/>
      <c r="L14" s="58"/>
      <c r="M14" s="58"/>
      <c r="N14" s="13"/>
      <c r="O14" s="58"/>
      <c r="P14" s="57" t="s">
        <v>212</v>
      </c>
      <c r="Q14" s="58"/>
      <c r="R14" s="58"/>
      <c r="S14" s="58"/>
      <c r="T14" s="58"/>
      <c r="U14" s="58"/>
      <c r="V14" s="58"/>
      <c r="W14" s="58"/>
      <c r="X14" s="58"/>
      <c r="Y14" s="58"/>
      <c r="Z14" s="58"/>
      <c r="AA14" s="58"/>
      <c r="AB14" s="58"/>
      <c r="AC14" s="27"/>
      <c r="AD14" s="27"/>
      <c r="AE14" s="27"/>
      <c r="AF14" s="27"/>
      <c r="AG14" s="141"/>
      <c r="AH14" s="9"/>
      <c r="AI14" s="13"/>
    </row>
    <row r="15" spans="1:37" ht="18" customHeight="1">
      <c r="A15" s="25"/>
      <c r="B15" s="25"/>
      <c r="C15" s="25"/>
      <c r="D15" s="25"/>
      <c r="E15" s="25"/>
      <c r="F15" s="25"/>
      <c r="G15" s="25"/>
      <c r="H15" s="25"/>
      <c r="I15" s="25"/>
      <c r="J15" s="25"/>
      <c r="K15" s="25"/>
      <c r="L15" s="25"/>
      <c r="M15" s="25"/>
      <c r="N15" s="13"/>
      <c r="O15" s="13"/>
      <c r="P15" s="13"/>
      <c r="Q15" s="13"/>
      <c r="R15" s="13"/>
      <c r="S15" s="25"/>
      <c r="T15" s="25"/>
      <c r="U15" s="25"/>
      <c r="V15" s="25"/>
      <c r="W15" s="25"/>
      <c r="X15" s="25"/>
      <c r="Y15" s="25"/>
      <c r="Z15" s="25"/>
      <c r="AA15" s="25"/>
      <c r="AB15" s="25"/>
      <c r="AC15" s="25"/>
      <c r="AD15" s="25"/>
      <c r="AE15" s="25"/>
      <c r="AF15" s="25"/>
      <c r="AG15" s="25"/>
      <c r="AH15" s="25"/>
      <c r="AI15" s="25"/>
      <c r="AK15" s="57"/>
    </row>
    <row r="16" spans="1:37" ht="18" customHeight="1">
      <c r="A16" s="25"/>
      <c r="B16" s="25"/>
      <c r="C16" s="25"/>
      <c r="D16" s="25"/>
      <c r="E16" s="25"/>
      <c r="F16" s="25"/>
      <c r="G16" s="25"/>
      <c r="H16" s="25"/>
      <c r="I16" s="25"/>
      <c r="J16" s="25"/>
      <c r="K16" s="25"/>
      <c r="L16" s="25"/>
      <c r="M16" s="25"/>
      <c r="N16" s="13"/>
      <c r="O16" s="13"/>
      <c r="P16" s="13"/>
      <c r="Q16" s="13"/>
      <c r="R16" s="13"/>
      <c r="S16" s="25"/>
      <c r="T16" s="25"/>
      <c r="U16" s="25"/>
      <c r="V16" s="25"/>
      <c r="W16" s="25"/>
      <c r="X16" s="25"/>
      <c r="Y16" s="25"/>
      <c r="Z16" s="25"/>
      <c r="AA16" s="25"/>
      <c r="AB16" s="25"/>
      <c r="AC16" s="25"/>
      <c r="AD16" s="25"/>
      <c r="AE16" s="25"/>
      <c r="AF16" s="25"/>
      <c r="AG16" s="25"/>
      <c r="AH16" s="25"/>
      <c r="AI16" s="25"/>
      <c r="AK16" s="57"/>
    </row>
    <row r="17" spans="1:37" ht="18" customHeight="1">
      <c r="A17" s="13"/>
      <c r="B17" s="13" t="s">
        <v>33</v>
      </c>
      <c r="C17" s="13"/>
      <c r="D17" s="101" t="str">
        <f>IFERROR(YEAR(EDATE(実績報告日,-3))-2018,"")</f>
        <v/>
      </c>
      <c r="E17" s="32" t="s">
        <v>232</v>
      </c>
      <c r="F17" s="25"/>
      <c r="G17" s="25"/>
      <c r="H17" s="25"/>
      <c r="I17" s="25"/>
      <c r="J17" s="25"/>
      <c r="K17" s="25"/>
      <c r="L17" s="25"/>
      <c r="M17" s="25"/>
      <c r="N17" s="13"/>
      <c r="O17" s="13"/>
      <c r="P17" s="13"/>
      <c r="Q17" s="13"/>
      <c r="R17" s="13"/>
      <c r="S17" s="25"/>
      <c r="T17" s="25"/>
      <c r="U17" s="25"/>
      <c r="V17" s="25"/>
      <c r="W17" s="25"/>
      <c r="X17" s="25"/>
      <c r="Y17" s="25"/>
      <c r="Z17" s="25"/>
      <c r="AA17" s="25"/>
      <c r="AB17" s="25"/>
      <c r="AC17" s="25"/>
      <c r="AD17" s="25"/>
      <c r="AE17" s="25"/>
      <c r="AF17" s="25"/>
      <c r="AG17" s="55" t="s">
        <v>234</v>
      </c>
      <c r="AK17" s="55"/>
    </row>
    <row r="18" spans="1:37" ht="18" customHeight="1">
      <c r="A18" s="30" t="s">
        <v>233</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37" ht="18"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37" ht="18" customHeight="1">
      <c r="B20" s="30"/>
      <c r="C20" s="30"/>
      <c r="D20" s="30"/>
      <c r="E20" s="30"/>
      <c r="F20" s="30"/>
      <c r="G20" s="30"/>
      <c r="H20" s="30"/>
      <c r="I20" s="30"/>
      <c r="J20" s="30"/>
      <c r="K20" s="30"/>
      <c r="L20" s="30"/>
      <c r="M20" s="30"/>
      <c r="N20" s="30"/>
      <c r="O20" s="30"/>
      <c r="P20" s="30" t="s">
        <v>3</v>
      </c>
      <c r="Q20" s="30"/>
      <c r="R20" s="30"/>
      <c r="S20" s="30"/>
      <c r="T20" s="30"/>
      <c r="U20" s="30"/>
      <c r="V20" s="30"/>
      <c r="W20" s="30"/>
      <c r="X20" s="30"/>
      <c r="Y20" s="30"/>
      <c r="Z20" s="30"/>
      <c r="AA20" s="30"/>
      <c r="AB20" s="30"/>
      <c r="AC20" s="30"/>
      <c r="AD20" s="30"/>
      <c r="AE20" s="30"/>
      <c r="AF20" s="30"/>
      <c r="AG20" s="30"/>
    </row>
    <row r="22" spans="1:37" s="55" customFormat="1" ht="18" customHeight="1">
      <c r="B22" s="55" t="s">
        <v>213</v>
      </c>
      <c r="N22" s="272"/>
      <c r="O22" s="272"/>
      <c r="P22" s="272"/>
      <c r="Q22" s="272"/>
      <c r="R22" s="272"/>
      <c r="S22" s="272"/>
      <c r="T22" s="272"/>
      <c r="U22" s="272"/>
      <c r="V22" s="272"/>
      <c r="W22" s="272"/>
      <c r="X22" s="272"/>
      <c r="Y22" s="272"/>
      <c r="Z22" s="272"/>
      <c r="AA22" s="272"/>
      <c r="AB22" s="272"/>
      <c r="AC22" s="272"/>
      <c r="AD22" s="272"/>
      <c r="AE22" s="272"/>
    </row>
    <row r="23" spans="1:37" s="55" customFormat="1" ht="18" customHeight="1">
      <c r="B23" s="55" t="s">
        <v>214</v>
      </c>
      <c r="N23" s="26" t="s">
        <v>60</v>
      </c>
      <c r="O23" s="494"/>
      <c r="P23" s="494"/>
      <c r="Q23" s="494"/>
      <c r="R23" s="494"/>
      <c r="S23" s="494"/>
      <c r="T23" s="494"/>
      <c r="U23" s="494"/>
      <c r="V23" s="30" t="s">
        <v>4</v>
      </c>
    </row>
    <row r="24" spans="1:37" s="55" customFormat="1" ht="18" customHeight="1">
      <c r="B24" s="55" t="s">
        <v>215</v>
      </c>
      <c r="N24" s="26" t="s">
        <v>60</v>
      </c>
      <c r="O24" s="494"/>
      <c r="P24" s="494"/>
      <c r="Q24" s="494"/>
      <c r="R24" s="494"/>
      <c r="S24" s="494"/>
      <c r="T24" s="494"/>
      <c r="U24" s="494"/>
      <c r="V24" s="30" t="s">
        <v>4</v>
      </c>
    </row>
    <row r="25" spans="1:37" s="55" customFormat="1" ht="18" customHeight="1">
      <c r="B25" s="55" t="s">
        <v>216</v>
      </c>
      <c r="N25" s="26" t="s">
        <v>60</v>
      </c>
      <c r="O25" s="494"/>
      <c r="P25" s="494"/>
      <c r="Q25" s="494"/>
      <c r="R25" s="494"/>
      <c r="S25" s="494"/>
      <c r="T25" s="494"/>
      <c r="U25" s="494"/>
      <c r="V25" s="30" t="s">
        <v>4</v>
      </c>
      <c r="AG25" s="12"/>
    </row>
    <row r="26" spans="1:37" s="55" customFormat="1" ht="18" customHeight="1">
      <c r="B26" s="55" t="s">
        <v>217</v>
      </c>
      <c r="N26" s="272"/>
      <c r="O26" s="272"/>
      <c r="P26" s="272"/>
      <c r="Q26" s="272"/>
      <c r="R26" s="272"/>
      <c r="S26" s="272"/>
      <c r="T26" s="272"/>
      <c r="U26" s="272"/>
      <c r="V26" s="272"/>
      <c r="W26" s="272"/>
      <c r="X26" s="272"/>
      <c r="Y26" s="272"/>
      <c r="Z26" s="272"/>
      <c r="AA26" s="272"/>
      <c r="AB26" s="272"/>
      <c r="AC26" s="272"/>
      <c r="AD26" s="272"/>
      <c r="AE26" s="272"/>
      <c r="AG26" s="55" t="s">
        <v>220</v>
      </c>
    </row>
    <row r="27" spans="1:37" s="55" customFormat="1" ht="18" customHeight="1">
      <c r="B27" s="55" t="s">
        <v>218</v>
      </c>
      <c r="N27" s="272"/>
      <c r="O27" s="272"/>
      <c r="P27" s="272"/>
      <c r="Q27" s="272"/>
      <c r="R27" s="272"/>
      <c r="S27" s="272"/>
      <c r="T27" s="272"/>
      <c r="U27" s="272"/>
      <c r="V27" s="272"/>
      <c r="W27" s="272"/>
      <c r="X27" s="272"/>
      <c r="Y27" s="272"/>
      <c r="Z27" s="272"/>
      <c r="AA27" s="272"/>
      <c r="AB27" s="272"/>
      <c r="AC27" s="272"/>
      <c r="AD27" s="272"/>
      <c r="AE27" s="272"/>
      <c r="AG27" s="55" t="s">
        <v>220</v>
      </c>
    </row>
    <row r="28" spans="1:37" s="55" customFormat="1" ht="18" customHeight="1">
      <c r="B28" s="55" t="s">
        <v>219</v>
      </c>
      <c r="N28" s="272"/>
      <c r="O28" s="272"/>
      <c r="P28" s="272"/>
      <c r="Q28" s="272"/>
      <c r="R28" s="272"/>
      <c r="S28" s="272"/>
      <c r="T28" s="272"/>
      <c r="U28" s="272"/>
      <c r="V28" s="272"/>
      <c r="W28" s="272"/>
      <c r="X28" s="272"/>
      <c r="Y28" s="272"/>
      <c r="Z28" s="272"/>
      <c r="AA28" s="272"/>
      <c r="AB28" s="272"/>
      <c r="AC28" s="272"/>
      <c r="AD28" s="272"/>
      <c r="AE28" s="272"/>
      <c r="AG28" s="55" t="s">
        <v>220</v>
      </c>
    </row>
    <row r="29" spans="1:37" s="55" customFormat="1" ht="18" customHeight="1">
      <c r="B29" s="55" t="s">
        <v>221</v>
      </c>
      <c r="N29" s="502"/>
      <c r="O29" s="502"/>
      <c r="P29" s="55" t="s">
        <v>40</v>
      </c>
      <c r="AG29" s="13"/>
    </row>
    <row r="30" spans="1:37" s="55" customFormat="1" ht="18" customHeight="1">
      <c r="B30" s="55" t="s">
        <v>222</v>
      </c>
      <c r="N30" s="502"/>
      <c r="O30" s="502"/>
      <c r="P30" s="55" t="s">
        <v>40</v>
      </c>
      <c r="AG30" s="13"/>
    </row>
    <row r="31" spans="1:37" s="55" customFormat="1" ht="18" customHeight="1">
      <c r="B31" s="55" t="s">
        <v>223</v>
      </c>
      <c r="N31" s="272"/>
      <c r="O31" s="272"/>
      <c r="P31" s="272"/>
      <c r="Q31" s="272"/>
      <c r="R31" s="272"/>
      <c r="S31" s="272"/>
      <c r="T31" s="272"/>
      <c r="U31" s="272"/>
      <c r="V31" s="272"/>
      <c r="W31" s="272"/>
      <c r="X31" s="272"/>
      <c r="Y31" s="272"/>
      <c r="Z31" s="272"/>
      <c r="AA31" s="272"/>
      <c r="AB31" s="272"/>
      <c r="AC31" s="272"/>
      <c r="AD31" s="272"/>
      <c r="AE31" s="272"/>
      <c r="AG31" s="13"/>
    </row>
    <row r="32" spans="1:37" s="55" customFormat="1" ht="18" customHeight="1">
      <c r="B32" s="55" t="s">
        <v>224</v>
      </c>
      <c r="N32" s="273" t="s">
        <v>200</v>
      </c>
      <c r="O32" s="273"/>
      <c r="P32" s="273"/>
      <c r="Q32" s="273"/>
      <c r="R32" s="273"/>
      <c r="S32" s="273"/>
      <c r="T32" s="273"/>
      <c r="U32" s="273"/>
      <c r="V32" s="273"/>
      <c r="AG32" s="13"/>
    </row>
    <row r="33" spans="1:37" s="55" customFormat="1" ht="18" customHeight="1">
      <c r="B33" s="55" t="s">
        <v>225</v>
      </c>
      <c r="N33" s="501"/>
      <c r="O33" s="501"/>
      <c r="P33" s="501"/>
      <c r="Q33" s="501"/>
      <c r="R33" s="501"/>
      <c r="S33" s="501"/>
      <c r="T33" s="501"/>
      <c r="U33" s="501"/>
      <c r="V33" s="501"/>
      <c r="W33" s="501"/>
      <c r="X33" s="501"/>
      <c r="Y33" s="501"/>
      <c r="Z33" s="501"/>
      <c r="AA33" s="501"/>
      <c r="AB33" s="501"/>
      <c r="AC33" s="501"/>
      <c r="AD33" s="501"/>
      <c r="AE33" s="501"/>
      <c r="AG33" s="13"/>
    </row>
    <row r="34" spans="1:37" s="55" customFormat="1" ht="18" customHeight="1">
      <c r="N34" s="501"/>
      <c r="O34" s="501"/>
      <c r="P34" s="501"/>
      <c r="Q34" s="501"/>
      <c r="R34" s="501"/>
      <c r="S34" s="501"/>
      <c r="T34" s="501"/>
      <c r="U34" s="501"/>
      <c r="V34" s="501"/>
      <c r="W34" s="501"/>
      <c r="X34" s="501"/>
      <c r="Y34" s="501"/>
      <c r="Z34" s="501"/>
      <c r="AA34" s="501"/>
      <c r="AB34" s="501"/>
      <c r="AC34" s="501"/>
      <c r="AD34" s="501"/>
      <c r="AE34" s="501"/>
      <c r="AG34" s="13"/>
    </row>
    <row r="35" spans="1:37" s="55" customFormat="1" ht="18" customHeight="1">
      <c r="B35" s="55" t="s">
        <v>226</v>
      </c>
      <c r="N35" s="55" t="s">
        <v>27</v>
      </c>
      <c r="O35" s="55" t="s">
        <v>227</v>
      </c>
      <c r="AG35" s="13"/>
    </row>
    <row r="36" spans="1:37" s="55" customFormat="1" ht="18" customHeight="1">
      <c r="N36" s="55" t="s">
        <v>27</v>
      </c>
      <c r="O36" s="55" t="s">
        <v>229</v>
      </c>
      <c r="AG36" s="13"/>
    </row>
    <row r="37" spans="1:37" s="55" customFormat="1" ht="18" customHeight="1">
      <c r="P37" s="55" t="s">
        <v>228</v>
      </c>
      <c r="AG37" s="13"/>
    </row>
    <row r="38" spans="1:37" s="55" customFormat="1" ht="18" customHeight="1">
      <c r="P38" s="55" t="s">
        <v>230</v>
      </c>
      <c r="AG38" s="13"/>
    </row>
    <row r="39" spans="1:37" s="55" customFormat="1" ht="18" customHeight="1">
      <c r="N39" s="55" t="s">
        <v>27</v>
      </c>
      <c r="O39" s="55" t="s">
        <v>231</v>
      </c>
      <c r="AG39" s="13"/>
    </row>
    <row r="40" spans="1:37" s="55" customFormat="1" ht="18" customHeight="1">
      <c r="A40" s="19"/>
      <c r="B40" s="19"/>
      <c r="C40" s="30"/>
      <c r="D40" s="30"/>
      <c r="E40" s="30"/>
      <c r="F40" s="30"/>
      <c r="G40" s="30"/>
      <c r="AJ40" s="13"/>
      <c r="AK40" s="13"/>
    </row>
    <row r="41" spans="1:37" s="55" customFormat="1" ht="18" customHeight="1">
      <c r="B41" s="258" t="s">
        <v>30</v>
      </c>
      <c r="C41" s="264" t="s">
        <v>25</v>
      </c>
      <c r="D41" s="264"/>
      <c r="E41" s="264"/>
      <c r="F41" s="264"/>
      <c r="G41" s="478">
        <f>'1)交付申請書'!G38</f>
        <v>0</v>
      </c>
      <c r="H41" s="479"/>
      <c r="I41" s="479"/>
      <c r="J41" s="479"/>
      <c r="K41" s="479"/>
      <c r="L41" s="479"/>
      <c r="M41" s="479"/>
      <c r="N41" s="479"/>
      <c r="O41" s="479"/>
      <c r="P41" s="480"/>
      <c r="R41" s="258" t="s">
        <v>31</v>
      </c>
      <c r="S41" s="264" t="s">
        <v>25</v>
      </c>
      <c r="T41" s="264"/>
      <c r="U41" s="264"/>
      <c r="V41" s="264"/>
      <c r="W41" s="478">
        <f>'1)交付申請書'!W38</f>
        <v>0</v>
      </c>
      <c r="X41" s="479"/>
      <c r="Y41" s="479"/>
      <c r="Z41" s="479"/>
      <c r="AA41" s="479"/>
      <c r="AB41" s="479"/>
      <c r="AC41" s="479"/>
      <c r="AD41" s="479"/>
      <c r="AE41" s="479"/>
      <c r="AF41" s="480"/>
      <c r="AG41" s="55" t="s">
        <v>43</v>
      </c>
    </row>
    <row r="42" spans="1:37" s="55" customFormat="1" ht="18" customHeight="1">
      <c r="B42" s="259"/>
      <c r="C42" s="261" t="s">
        <v>20</v>
      </c>
      <c r="D42" s="262"/>
      <c r="E42" s="262"/>
      <c r="F42" s="263"/>
      <c r="G42" s="478">
        <f>'1)交付申請書'!G39</f>
        <v>0</v>
      </c>
      <c r="H42" s="479"/>
      <c r="I42" s="479"/>
      <c r="J42" s="479"/>
      <c r="K42" s="479"/>
      <c r="L42" s="479"/>
      <c r="M42" s="479"/>
      <c r="N42" s="479"/>
      <c r="O42" s="479"/>
      <c r="P42" s="480"/>
      <c r="R42" s="259"/>
      <c r="S42" s="261" t="s">
        <v>20</v>
      </c>
      <c r="T42" s="262"/>
      <c r="U42" s="262"/>
      <c r="V42" s="263"/>
      <c r="W42" s="478">
        <f>'1)交付申請書'!W39</f>
        <v>0</v>
      </c>
      <c r="X42" s="479"/>
      <c r="Y42" s="479"/>
      <c r="Z42" s="479"/>
      <c r="AA42" s="479"/>
      <c r="AB42" s="479"/>
      <c r="AC42" s="479"/>
      <c r="AD42" s="479"/>
      <c r="AE42" s="479"/>
      <c r="AF42" s="480"/>
      <c r="AG42" s="55" t="s">
        <v>43</v>
      </c>
    </row>
    <row r="43" spans="1:37" s="55" customFormat="1" ht="18" customHeight="1">
      <c r="B43" s="259"/>
      <c r="C43" s="264" t="s">
        <v>26</v>
      </c>
      <c r="D43" s="264"/>
      <c r="E43" s="264"/>
      <c r="F43" s="264"/>
      <c r="G43" s="478">
        <f>'1)交付申請書'!G40</f>
        <v>0</v>
      </c>
      <c r="H43" s="479"/>
      <c r="I43" s="479"/>
      <c r="J43" s="479"/>
      <c r="K43" s="479"/>
      <c r="L43" s="479"/>
      <c r="M43" s="479"/>
      <c r="N43" s="479"/>
      <c r="O43" s="479"/>
      <c r="P43" s="480"/>
      <c r="R43" s="259"/>
      <c r="S43" s="264" t="s">
        <v>26</v>
      </c>
      <c r="T43" s="264"/>
      <c r="U43" s="264"/>
      <c r="V43" s="264"/>
      <c r="W43" s="478">
        <f>'1)交付申請書'!W40</f>
        <v>0</v>
      </c>
      <c r="X43" s="479"/>
      <c r="Y43" s="479"/>
      <c r="Z43" s="479"/>
      <c r="AA43" s="479"/>
      <c r="AB43" s="479"/>
      <c r="AC43" s="479"/>
      <c r="AD43" s="479"/>
      <c r="AE43" s="479"/>
      <c r="AF43" s="480"/>
      <c r="AG43" s="55" t="s">
        <v>43</v>
      </c>
    </row>
    <row r="44" spans="1:37" s="55" customFormat="1" ht="18" customHeight="1">
      <c r="B44" s="259"/>
      <c r="C44" s="264" t="s">
        <v>21</v>
      </c>
      <c r="D44" s="264"/>
      <c r="E44" s="264"/>
      <c r="F44" s="264"/>
      <c r="G44" s="478">
        <f>'1)交付申請書'!G41</f>
        <v>0</v>
      </c>
      <c r="H44" s="479"/>
      <c r="I44" s="479"/>
      <c r="J44" s="479"/>
      <c r="K44" s="479"/>
      <c r="L44" s="479"/>
      <c r="M44" s="479"/>
      <c r="N44" s="479"/>
      <c r="O44" s="479"/>
      <c r="P44" s="480"/>
      <c r="R44" s="259"/>
      <c r="S44" s="264" t="s">
        <v>21</v>
      </c>
      <c r="T44" s="264"/>
      <c r="U44" s="264"/>
      <c r="V44" s="264"/>
      <c r="W44" s="478">
        <f>'1)交付申請書'!W41</f>
        <v>0</v>
      </c>
      <c r="X44" s="479"/>
      <c r="Y44" s="479"/>
      <c r="Z44" s="479"/>
      <c r="AA44" s="479"/>
      <c r="AB44" s="479"/>
      <c r="AC44" s="479"/>
      <c r="AD44" s="479"/>
      <c r="AE44" s="479"/>
      <c r="AF44" s="480"/>
      <c r="AG44" s="55" t="s">
        <v>43</v>
      </c>
    </row>
    <row r="45" spans="1:37" s="55" customFormat="1" ht="18" customHeight="1">
      <c r="B45" s="259"/>
      <c r="C45" s="264" t="s">
        <v>23</v>
      </c>
      <c r="D45" s="264"/>
      <c r="E45" s="264"/>
      <c r="F45" s="264"/>
      <c r="G45" s="478">
        <f>'1)交付申請書'!G42</f>
        <v>0</v>
      </c>
      <c r="H45" s="479"/>
      <c r="I45" s="479"/>
      <c r="J45" s="479"/>
      <c r="K45" s="479"/>
      <c r="L45" s="479"/>
      <c r="M45" s="479"/>
      <c r="N45" s="479"/>
      <c r="O45" s="479"/>
      <c r="P45" s="480"/>
      <c r="R45" s="259"/>
      <c r="S45" s="264" t="s">
        <v>23</v>
      </c>
      <c r="T45" s="264"/>
      <c r="U45" s="264"/>
      <c r="V45" s="264"/>
      <c r="W45" s="478">
        <f>'1)交付申請書'!W42</f>
        <v>0</v>
      </c>
      <c r="X45" s="479"/>
      <c r="Y45" s="479"/>
      <c r="Z45" s="479"/>
      <c r="AA45" s="479"/>
      <c r="AB45" s="479"/>
      <c r="AC45" s="479"/>
      <c r="AD45" s="479"/>
      <c r="AE45" s="479"/>
      <c r="AF45" s="480"/>
      <c r="AG45" s="55" t="s">
        <v>43</v>
      </c>
    </row>
    <row r="46" spans="1:37" s="55" customFormat="1" ht="18" customHeight="1">
      <c r="B46" s="260"/>
      <c r="C46" s="264" t="s">
        <v>22</v>
      </c>
      <c r="D46" s="264"/>
      <c r="E46" s="264"/>
      <c r="F46" s="264"/>
      <c r="G46" s="478">
        <f>'1)交付申請書'!G43</f>
        <v>0</v>
      </c>
      <c r="H46" s="479"/>
      <c r="I46" s="479"/>
      <c r="J46" s="479"/>
      <c r="K46" s="479"/>
      <c r="L46" s="479"/>
      <c r="M46" s="479"/>
      <c r="N46" s="479"/>
      <c r="O46" s="479"/>
      <c r="P46" s="480"/>
      <c r="R46" s="260"/>
      <c r="S46" s="264" t="s">
        <v>22</v>
      </c>
      <c r="T46" s="264"/>
      <c r="U46" s="264"/>
      <c r="V46" s="264"/>
      <c r="W46" s="478">
        <f>'1)交付申請書'!W43</f>
        <v>0</v>
      </c>
      <c r="X46" s="479"/>
      <c r="Y46" s="479"/>
      <c r="Z46" s="479"/>
      <c r="AA46" s="479"/>
      <c r="AB46" s="479"/>
      <c r="AC46" s="479"/>
      <c r="AD46" s="479"/>
      <c r="AE46" s="479"/>
      <c r="AF46" s="480"/>
      <c r="AG46" s="55" t="s">
        <v>43</v>
      </c>
    </row>
    <row r="47" spans="1:37" s="55" customFormat="1" ht="18" customHeight="1">
      <c r="A47" s="20"/>
      <c r="AJ47" s="13"/>
      <c r="AK47" s="13"/>
    </row>
  </sheetData>
  <mergeCells count="48">
    <mergeCell ref="W46:AF46"/>
    <mergeCell ref="N22:AE22"/>
    <mergeCell ref="O24:U24"/>
    <mergeCell ref="N26:AE26"/>
    <mergeCell ref="N27:AE27"/>
    <mergeCell ref="N28:AE28"/>
    <mergeCell ref="S44:V44"/>
    <mergeCell ref="W44:AF44"/>
    <mergeCell ref="G45:P45"/>
    <mergeCell ref="S45:V45"/>
    <mergeCell ref="W45:AF45"/>
    <mergeCell ref="W41:AF41"/>
    <mergeCell ref="N32:V32"/>
    <mergeCell ref="N29:O29"/>
    <mergeCell ref="N30:O30"/>
    <mergeCell ref="N31:AE31"/>
    <mergeCell ref="B41:B46"/>
    <mergeCell ref="C41:F41"/>
    <mergeCell ref="G41:P41"/>
    <mergeCell ref="R41:R46"/>
    <mergeCell ref="S41:V41"/>
    <mergeCell ref="C44:F44"/>
    <mergeCell ref="G44:P44"/>
    <mergeCell ref="C42:F42"/>
    <mergeCell ref="G42:P42"/>
    <mergeCell ref="S42:V42"/>
    <mergeCell ref="C46:F46"/>
    <mergeCell ref="G46:P46"/>
    <mergeCell ref="S46:V46"/>
    <mergeCell ref="C43:F43"/>
    <mergeCell ref="G43:P43"/>
    <mergeCell ref="S43:V43"/>
    <mergeCell ref="I13:AC13"/>
    <mergeCell ref="C45:F45"/>
    <mergeCell ref="O10:T10"/>
    <mergeCell ref="V10:AF10"/>
    <mergeCell ref="X2:AF2"/>
    <mergeCell ref="X3:AF3"/>
    <mergeCell ref="X7:AD7"/>
    <mergeCell ref="O8:T8"/>
    <mergeCell ref="V8:AF8"/>
    <mergeCell ref="O9:T9"/>
    <mergeCell ref="V9:AF9"/>
    <mergeCell ref="N33:AE34"/>
    <mergeCell ref="O23:U23"/>
    <mergeCell ref="O25:U25"/>
    <mergeCell ref="W42:AF42"/>
    <mergeCell ref="W43:AF43"/>
  </mergeCells>
  <phoneticPr fontId="5"/>
  <dataValidations count="1">
    <dataValidation imeMode="off" allowBlank="1" showInputMessage="1" showErrorMessage="1" sqref="D17" xr:uid="{00000000-0002-0000-1300-000000000000}"/>
  </dataValidations>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Y47"/>
  <sheetViews>
    <sheetView showZeros="0" view="pageBreakPreview" topLeftCell="A10" zoomScale="85" zoomScaleNormal="100" zoomScaleSheetLayoutView="85" workbookViewId="0">
      <selection activeCell="W33" sqref="W33"/>
    </sheetView>
  </sheetViews>
  <sheetFormatPr defaultColWidth="9" defaultRowHeight="18" customHeight="1"/>
  <cols>
    <col min="1" max="32" width="2.81640625" style="15" customWidth="1"/>
    <col min="33" max="34" width="2.81640625" style="2" customWidth="1"/>
    <col min="35" max="72" width="2.453125" style="2" customWidth="1"/>
    <col min="73" max="16384" width="9" style="2"/>
  </cols>
  <sheetData>
    <row r="1" spans="1:34" ht="18" customHeight="1">
      <c r="A1" s="1" t="s">
        <v>14</v>
      </c>
    </row>
    <row r="2" spans="1:34" ht="18" customHeight="1">
      <c r="X2" s="268"/>
      <c r="Y2" s="268"/>
      <c r="Z2" s="268"/>
      <c r="AA2" s="268"/>
      <c r="AB2" s="268"/>
      <c r="AC2" s="268"/>
      <c r="AD2" s="268"/>
      <c r="AE2" s="268"/>
      <c r="AF2" s="268"/>
      <c r="AG2" s="23"/>
    </row>
    <row r="3" spans="1:34" ht="18" customHeight="1">
      <c r="W3" s="31"/>
      <c r="X3" s="269" t="s">
        <v>138</v>
      </c>
      <c r="Y3" s="269"/>
      <c r="Z3" s="269"/>
      <c r="AA3" s="269"/>
      <c r="AB3" s="269"/>
      <c r="AC3" s="269"/>
      <c r="AD3" s="269"/>
      <c r="AE3" s="269"/>
      <c r="AF3" s="269"/>
      <c r="AG3" s="23" t="s">
        <v>139</v>
      </c>
    </row>
    <row r="4" spans="1:34" ht="18" customHeight="1">
      <c r="W4" s="31"/>
      <c r="X4" s="31"/>
      <c r="Y4" s="31"/>
      <c r="Z4" s="31"/>
      <c r="AA4" s="31"/>
      <c r="AB4" s="31"/>
      <c r="AC4" s="31"/>
      <c r="AD4" s="31"/>
      <c r="AE4" s="31"/>
      <c r="AF4" s="31"/>
      <c r="AG4" s="23"/>
    </row>
    <row r="5" spans="1:34" s="3" customFormat="1" ht="18" customHeight="1">
      <c r="A5" s="15" t="s">
        <v>32</v>
      </c>
      <c r="B5" s="15"/>
      <c r="C5" s="15"/>
      <c r="D5" s="15"/>
      <c r="E5" s="15"/>
      <c r="F5" s="15"/>
      <c r="G5" s="15"/>
      <c r="H5" s="15"/>
      <c r="I5" s="15"/>
      <c r="J5" s="15"/>
      <c r="K5" s="15"/>
      <c r="L5" s="15"/>
      <c r="M5" s="15"/>
      <c r="N5" s="15"/>
      <c r="O5" s="15"/>
      <c r="P5" s="15"/>
      <c r="Q5" s="15"/>
      <c r="R5" s="15"/>
      <c r="S5" s="15"/>
      <c r="T5" s="15"/>
      <c r="U5" s="15"/>
      <c r="V5" s="15"/>
      <c r="W5" s="31"/>
      <c r="X5" s="31"/>
      <c r="Y5" s="31"/>
      <c r="Z5" s="31"/>
      <c r="AA5" s="31"/>
      <c r="AB5" s="31"/>
      <c r="AC5" s="31"/>
      <c r="AD5" s="31"/>
      <c r="AE5" s="31"/>
      <c r="AF5" s="31"/>
      <c r="AG5" s="23"/>
    </row>
    <row r="6" spans="1:34" ht="18" customHeight="1">
      <c r="W6" s="31"/>
      <c r="X6" s="31"/>
      <c r="Y6" s="31"/>
      <c r="Z6" s="31"/>
      <c r="AA6" s="31"/>
      <c r="AB6" s="31"/>
      <c r="AC6" s="31"/>
      <c r="AD6" s="31"/>
      <c r="AE6" s="31"/>
      <c r="AF6" s="31"/>
      <c r="AG6" s="23"/>
    </row>
    <row r="7" spans="1:34" s="3" customFormat="1" ht="18" customHeight="1">
      <c r="A7" s="15"/>
      <c r="B7" s="15"/>
      <c r="C7" s="15"/>
      <c r="D7" s="15"/>
      <c r="E7" s="15"/>
      <c r="F7" s="15"/>
      <c r="G7" s="15"/>
      <c r="H7" s="15"/>
      <c r="I7" s="15"/>
      <c r="J7" s="15"/>
      <c r="K7" s="15"/>
      <c r="L7" s="15"/>
      <c r="M7" s="15"/>
      <c r="N7" s="15"/>
      <c r="O7" s="15"/>
      <c r="P7" s="15"/>
      <c r="Q7" s="15"/>
      <c r="R7" s="15"/>
      <c r="S7" s="15"/>
      <c r="T7" s="15"/>
      <c r="V7" s="15" t="s">
        <v>34</v>
      </c>
      <c r="W7" s="15"/>
      <c r="X7" s="271"/>
      <c r="Y7" s="271"/>
      <c r="Z7" s="271"/>
      <c r="AA7" s="271"/>
      <c r="AB7" s="271"/>
      <c r="AC7" s="271"/>
      <c r="AD7" s="271"/>
      <c r="AE7" s="31" t="s">
        <v>35</v>
      </c>
      <c r="AF7" s="31"/>
      <c r="AG7" s="39" t="s">
        <v>55</v>
      </c>
    </row>
    <row r="8" spans="1:34" s="3" customFormat="1" ht="18" customHeight="1">
      <c r="A8" s="15"/>
      <c r="B8" s="15"/>
      <c r="C8" s="15"/>
      <c r="D8" s="15"/>
      <c r="E8" s="15"/>
      <c r="F8" s="15"/>
      <c r="G8" s="15"/>
      <c r="H8" s="15"/>
      <c r="I8" s="15"/>
      <c r="J8" s="15"/>
      <c r="K8" s="15"/>
      <c r="L8" s="15"/>
      <c r="M8" s="15"/>
      <c r="N8" s="15"/>
      <c r="O8" s="270" t="s">
        <v>0</v>
      </c>
      <c r="P8" s="270"/>
      <c r="Q8" s="270"/>
      <c r="R8" s="270"/>
      <c r="S8" s="270"/>
      <c r="T8" s="270"/>
      <c r="V8" s="272"/>
      <c r="W8" s="272"/>
      <c r="X8" s="272"/>
      <c r="Y8" s="272"/>
      <c r="Z8" s="272"/>
      <c r="AA8" s="272"/>
      <c r="AB8" s="272"/>
      <c r="AC8" s="272"/>
      <c r="AD8" s="272"/>
      <c r="AE8" s="272"/>
      <c r="AF8" s="272"/>
      <c r="AG8" s="39" t="s">
        <v>54</v>
      </c>
    </row>
    <row r="9" spans="1:34" s="3" customFormat="1" ht="18" customHeight="1">
      <c r="A9" s="15"/>
      <c r="B9" s="15"/>
      <c r="C9" s="15"/>
      <c r="D9" s="15"/>
      <c r="E9" s="15"/>
      <c r="F9" s="15"/>
      <c r="G9" s="15"/>
      <c r="H9" s="15"/>
      <c r="I9" s="15"/>
      <c r="J9" s="15"/>
      <c r="K9" s="15"/>
      <c r="L9" s="15"/>
      <c r="M9" s="15"/>
      <c r="N9" s="15"/>
      <c r="O9" s="270" t="s">
        <v>1</v>
      </c>
      <c r="P9" s="270"/>
      <c r="Q9" s="270"/>
      <c r="R9" s="270"/>
      <c r="S9" s="270"/>
      <c r="T9" s="270"/>
      <c r="V9" s="272"/>
      <c r="W9" s="272"/>
      <c r="X9" s="272"/>
      <c r="Y9" s="272"/>
      <c r="Z9" s="272"/>
      <c r="AA9" s="272"/>
      <c r="AB9" s="272"/>
      <c r="AC9" s="272"/>
      <c r="AD9" s="272"/>
      <c r="AE9" s="272"/>
      <c r="AF9" s="272"/>
      <c r="AG9" s="39" t="s">
        <v>56</v>
      </c>
    </row>
    <row r="10" spans="1:34" s="3" customFormat="1" ht="18" customHeight="1">
      <c r="A10" s="15"/>
      <c r="B10" s="15"/>
      <c r="C10" s="15"/>
      <c r="D10" s="15"/>
      <c r="E10" s="15"/>
      <c r="F10" s="15"/>
      <c r="G10" s="15"/>
      <c r="H10" s="15"/>
      <c r="I10" s="15"/>
      <c r="J10" s="15"/>
      <c r="K10" s="15"/>
      <c r="L10" s="15"/>
      <c r="M10" s="15"/>
      <c r="N10" s="15"/>
      <c r="O10" s="270" t="s">
        <v>2</v>
      </c>
      <c r="P10" s="270"/>
      <c r="Q10" s="270"/>
      <c r="R10" s="270"/>
      <c r="S10" s="270"/>
      <c r="T10" s="270"/>
      <c r="V10" s="272"/>
      <c r="W10" s="272"/>
      <c r="X10" s="272"/>
      <c r="Y10" s="272"/>
      <c r="Z10" s="272"/>
      <c r="AA10" s="272"/>
      <c r="AB10" s="272"/>
      <c r="AC10" s="272"/>
      <c r="AD10" s="272"/>
      <c r="AE10" s="272"/>
      <c r="AF10" s="272"/>
      <c r="AG10" s="39" t="s">
        <v>53</v>
      </c>
    </row>
    <row r="11" spans="1:34" s="3" customFormat="1" ht="18" customHeight="1">
      <c r="A11" s="15"/>
      <c r="B11" s="15"/>
      <c r="C11" s="15"/>
      <c r="D11" s="15"/>
      <c r="E11" s="15"/>
      <c r="F11" s="15"/>
      <c r="G11" s="15"/>
      <c r="H11" s="15"/>
      <c r="I11" s="15"/>
      <c r="J11" s="15"/>
      <c r="K11" s="15"/>
      <c r="L11" s="15"/>
      <c r="M11" s="15"/>
      <c r="N11" s="15"/>
      <c r="O11" s="16"/>
      <c r="P11" s="16"/>
      <c r="Q11" s="16"/>
      <c r="R11" s="16"/>
      <c r="S11" s="16"/>
      <c r="T11" s="16"/>
      <c r="U11" s="15"/>
      <c r="V11" s="15"/>
      <c r="W11" s="15"/>
      <c r="X11" s="15"/>
      <c r="Y11" s="15"/>
      <c r="Z11" s="15"/>
      <c r="AA11" s="15"/>
      <c r="AB11" s="15"/>
      <c r="AC11" s="14"/>
      <c r="AD11" s="15"/>
      <c r="AE11" s="15"/>
      <c r="AF11" s="15"/>
      <c r="AG11" s="23" t="s">
        <v>57</v>
      </c>
    </row>
    <row r="12" spans="1:34" ht="18" customHeight="1">
      <c r="B12" s="27"/>
      <c r="C12" s="27"/>
      <c r="E12" s="26" t="s">
        <v>36</v>
      </c>
      <c r="F12" s="101">
        <v>5</v>
      </c>
      <c r="G12" s="30" t="s">
        <v>50</v>
      </c>
      <c r="H12" s="30"/>
      <c r="I12" s="274" t="str">
        <f>様式一覧!B2</f>
        <v>石川県薬局省エネ投資支援事業費補助金</v>
      </c>
      <c r="J12" s="274"/>
      <c r="K12" s="274"/>
      <c r="L12" s="274"/>
      <c r="M12" s="274"/>
      <c r="N12" s="274"/>
      <c r="O12" s="274"/>
      <c r="P12" s="274"/>
      <c r="Q12" s="274"/>
      <c r="R12" s="274"/>
      <c r="S12" s="274"/>
      <c r="T12" s="274"/>
      <c r="U12" s="274"/>
      <c r="V12" s="274"/>
      <c r="W12" s="274"/>
      <c r="X12" s="274"/>
      <c r="Y12" s="274"/>
      <c r="Z12" s="274"/>
      <c r="AA12" s="274"/>
      <c r="AB12" s="274"/>
      <c r="AC12" s="274"/>
      <c r="AD12" s="27"/>
      <c r="AE12" s="27"/>
      <c r="AF12" s="27"/>
      <c r="AG12" s="23" t="s">
        <v>159</v>
      </c>
      <c r="AH12" s="4"/>
    </row>
    <row r="13" spans="1:34" s="3" customFormat="1" ht="18" customHeight="1">
      <c r="A13" s="27"/>
      <c r="B13" s="27"/>
      <c r="C13" s="27"/>
      <c r="D13" s="37"/>
      <c r="E13" s="37"/>
      <c r="F13" s="37"/>
      <c r="G13" s="37"/>
      <c r="H13" s="37"/>
      <c r="I13" s="37"/>
      <c r="J13" s="37"/>
      <c r="K13" s="37"/>
      <c r="L13" s="37"/>
      <c r="M13" s="37"/>
      <c r="O13" s="37"/>
      <c r="P13" s="38" t="s">
        <v>51</v>
      </c>
      <c r="Q13" s="37"/>
      <c r="R13" s="37"/>
      <c r="S13" s="37"/>
      <c r="T13" s="37"/>
      <c r="U13" s="37"/>
      <c r="V13" s="37"/>
      <c r="W13" s="37"/>
      <c r="X13" s="37"/>
      <c r="Y13" s="37"/>
      <c r="Z13" s="37"/>
      <c r="AA13" s="37"/>
      <c r="AB13" s="37"/>
      <c r="AC13" s="27"/>
      <c r="AD13" s="27"/>
      <c r="AE13" s="27"/>
      <c r="AF13" s="27"/>
      <c r="AG13" s="23"/>
      <c r="AH13" s="9"/>
    </row>
    <row r="14" spans="1:34" ht="18" customHeight="1">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24"/>
      <c r="AH14" s="4"/>
    </row>
    <row r="15" spans="1:34" ht="18" customHeight="1">
      <c r="A15" s="28"/>
      <c r="B15" s="275" t="str">
        <f>"標記について、"&amp;様式一覧!B2&amp;"交付要綱の規定"</f>
        <v>標記について、石川県薬局省エネ投資支援事業費補助金交付要綱の規定</v>
      </c>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3"/>
    </row>
    <row r="16" spans="1:34" ht="18" customHeight="1">
      <c r="A16" s="28" t="s">
        <v>58</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3"/>
    </row>
    <row r="18" spans="1:51" s="13" customFormat="1" ht="18" customHeight="1">
      <c r="A18" s="55"/>
      <c r="B18" s="30"/>
      <c r="C18" s="30"/>
      <c r="D18" s="30"/>
      <c r="E18" s="30"/>
      <c r="F18" s="30"/>
      <c r="G18" s="30"/>
      <c r="H18" s="30"/>
      <c r="I18" s="30"/>
      <c r="J18" s="30"/>
      <c r="K18" s="30"/>
      <c r="L18" s="30"/>
      <c r="M18" s="30"/>
      <c r="N18" s="30"/>
      <c r="O18" s="30"/>
      <c r="P18" s="30" t="s">
        <v>3</v>
      </c>
      <c r="Q18" s="30"/>
      <c r="R18" s="30"/>
      <c r="S18" s="30"/>
      <c r="T18" s="30"/>
      <c r="U18" s="30"/>
      <c r="V18" s="30"/>
      <c r="W18" s="30"/>
      <c r="X18" s="30"/>
      <c r="Y18" s="30"/>
      <c r="Z18" s="30"/>
      <c r="AA18" s="30"/>
      <c r="AB18" s="30"/>
      <c r="AC18" s="30"/>
      <c r="AD18" s="30"/>
      <c r="AE18" s="30"/>
      <c r="AF18" s="30"/>
      <c r="AG18" s="30"/>
      <c r="AH18" s="55"/>
      <c r="AI18" s="55"/>
    </row>
    <row r="20" spans="1:51" ht="18" customHeight="1">
      <c r="B20" s="15" t="s">
        <v>59</v>
      </c>
      <c r="N20" s="26" t="s">
        <v>60</v>
      </c>
      <c r="O20" s="276">
        <f>'1-1)所要額調書'!L38</f>
        <v>0</v>
      </c>
      <c r="P20" s="276"/>
      <c r="Q20" s="276"/>
      <c r="R20" s="276"/>
      <c r="S20" s="276"/>
      <c r="T20" s="276"/>
      <c r="U20" s="276"/>
      <c r="V20" s="30" t="s">
        <v>61</v>
      </c>
      <c r="W20" s="39"/>
      <c r="X20" s="39"/>
      <c r="Y20" s="39"/>
      <c r="Z20" s="39"/>
      <c r="AA20" s="39"/>
      <c r="AB20" s="39"/>
      <c r="AC20" s="39"/>
      <c r="AD20" s="39"/>
      <c r="AE20" s="39"/>
      <c r="AG20" s="55" t="s">
        <v>253</v>
      </c>
    </row>
    <row r="21" spans="1:51" ht="18" customHeight="1">
      <c r="N21" s="39"/>
      <c r="O21" s="39"/>
      <c r="P21" s="39"/>
      <c r="Q21" s="39"/>
      <c r="R21" s="39"/>
      <c r="S21" s="39"/>
      <c r="T21" s="39"/>
      <c r="U21" s="39"/>
      <c r="V21" s="39"/>
      <c r="W21" s="39"/>
      <c r="X21" s="39"/>
      <c r="Y21" s="39"/>
      <c r="Z21" s="39"/>
      <c r="AA21" s="39"/>
      <c r="AB21" s="39"/>
      <c r="AC21" s="39"/>
      <c r="AD21" s="39"/>
      <c r="AE21" s="39"/>
    </row>
    <row r="22" spans="1:51" ht="18" customHeight="1">
      <c r="B22" s="42" t="s">
        <v>179</v>
      </c>
      <c r="N22" s="15" t="s">
        <v>106</v>
      </c>
      <c r="AY22" s="42"/>
    </row>
    <row r="23" spans="1:51" ht="18" customHeight="1">
      <c r="AY23" s="42"/>
    </row>
    <row r="24" spans="1:51" ht="18" customHeight="1">
      <c r="B24" s="15" t="s">
        <v>180</v>
      </c>
      <c r="N24" s="42" t="s">
        <v>107</v>
      </c>
      <c r="AY24" s="42"/>
    </row>
    <row r="25" spans="1:51" ht="18" customHeight="1">
      <c r="N25" s="42"/>
      <c r="O25" s="42"/>
      <c r="P25" s="42"/>
      <c r="Q25" s="42"/>
      <c r="R25" s="42"/>
      <c r="S25" s="42"/>
      <c r="T25" s="42"/>
      <c r="U25" s="42"/>
      <c r="V25" s="42"/>
      <c r="W25" s="42"/>
      <c r="X25" s="42"/>
      <c r="Y25" s="42"/>
      <c r="Z25" s="42"/>
      <c r="AA25" s="42"/>
      <c r="AY25" s="42"/>
    </row>
    <row r="26" spans="1:51" ht="18" customHeight="1">
      <c r="B26" s="15" t="s">
        <v>108</v>
      </c>
      <c r="O26" s="42"/>
      <c r="P26" s="42"/>
      <c r="Q26" s="42"/>
      <c r="R26" s="42"/>
      <c r="S26" s="42"/>
      <c r="T26" s="42"/>
      <c r="U26" s="42"/>
      <c r="V26" s="42"/>
      <c r="W26" s="42"/>
      <c r="X26" s="42"/>
      <c r="Y26" s="42"/>
      <c r="Z26" s="42"/>
      <c r="AA26" s="42"/>
      <c r="AG26" s="23"/>
      <c r="AY26" s="42"/>
    </row>
    <row r="27" spans="1:51" ht="18" customHeight="1">
      <c r="C27" s="98" t="s">
        <v>122</v>
      </c>
      <c r="F27" s="42" t="s">
        <v>120</v>
      </c>
      <c r="N27" s="2"/>
      <c r="O27" s="42"/>
      <c r="P27" s="42"/>
      <c r="Q27" s="42"/>
      <c r="R27" s="42"/>
      <c r="S27" s="42"/>
      <c r="T27" s="42"/>
      <c r="U27" s="42"/>
      <c r="V27" s="42"/>
      <c r="W27" s="42"/>
      <c r="X27" s="42"/>
      <c r="Y27" s="42"/>
      <c r="Z27" s="42"/>
      <c r="AA27" s="42"/>
      <c r="AG27" s="23"/>
      <c r="AY27" s="42"/>
    </row>
    <row r="28" spans="1:51" s="42" customFormat="1" ht="18" customHeight="1">
      <c r="C28" s="98" t="s">
        <v>123</v>
      </c>
      <c r="F28" s="42" t="s">
        <v>189</v>
      </c>
    </row>
    <row r="29" spans="1:51" ht="18" customHeight="1">
      <c r="C29" s="98" t="s">
        <v>124</v>
      </c>
      <c r="F29" s="42" t="s">
        <v>290</v>
      </c>
      <c r="N29" s="2"/>
      <c r="O29" s="42"/>
      <c r="P29" s="42"/>
      <c r="Q29" s="42"/>
      <c r="R29" s="42"/>
      <c r="S29" s="42"/>
      <c r="T29" s="42"/>
      <c r="U29" s="42"/>
      <c r="V29" s="42"/>
      <c r="W29" s="42"/>
      <c r="X29" s="42"/>
      <c r="Y29" s="42"/>
      <c r="Z29" s="42"/>
      <c r="AA29" s="42"/>
      <c r="AY29" s="42"/>
    </row>
    <row r="30" spans="1:51" s="42" customFormat="1" ht="18" customHeight="1">
      <c r="F30" s="42" t="s">
        <v>126</v>
      </c>
    </row>
    <row r="31" spans="1:51" s="42" customFormat="1" ht="18" customHeight="1">
      <c r="C31" s="98" t="s">
        <v>125</v>
      </c>
      <c r="F31" s="42" t="s">
        <v>121</v>
      </c>
    </row>
    <row r="32" spans="1:51" s="10" customFormat="1" ht="18" customHeight="1">
      <c r="A32" s="15"/>
      <c r="B32" s="15"/>
      <c r="C32" s="15"/>
      <c r="D32" s="15"/>
      <c r="E32" s="15"/>
      <c r="F32" s="42" t="s">
        <v>127</v>
      </c>
      <c r="G32" s="15"/>
      <c r="H32" s="15"/>
      <c r="I32" s="15"/>
      <c r="J32" s="15"/>
      <c r="K32" s="15"/>
      <c r="L32" s="15"/>
      <c r="M32" s="15"/>
      <c r="O32" s="42"/>
      <c r="P32" s="42"/>
      <c r="Q32" s="42"/>
      <c r="R32" s="42"/>
      <c r="S32" s="42"/>
      <c r="T32" s="42"/>
      <c r="U32" s="42"/>
      <c r="V32" s="42"/>
      <c r="W32" s="42"/>
      <c r="X32" s="42"/>
      <c r="Y32" s="42"/>
      <c r="Z32" s="42"/>
      <c r="AA32" s="42"/>
      <c r="AB32" s="15"/>
      <c r="AC32" s="15"/>
      <c r="AD32" s="15"/>
      <c r="AE32" s="15"/>
      <c r="AF32" s="15"/>
      <c r="AY32" s="42"/>
    </row>
    <row r="33" spans="1:51" s="10" customFormat="1" ht="18" customHeight="1">
      <c r="A33" s="15"/>
      <c r="B33" s="15"/>
      <c r="C33" s="15"/>
      <c r="D33" s="15"/>
      <c r="E33" s="15"/>
      <c r="F33" s="42"/>
      <c r="G33" s="15"/>
      <c r="H33" s="15"/>
      <c r="I33" s="15"/>
      <c r="J33" s="15"/>
      <c r="K33" s="15"/>
      <c r="L33" s="15"/>
      <c r="M33" s="15"/>
      <c r="O33" s="15"/>
      <c r="P33" s="15"/>
      <c r="Q33" s="15"/>
      <c r="R33" s="15"/>
      <c r="S33" s="15"/>
      <c r="T33" s="15"/>
      <c r="U33" s="15"/>
      <c r="V33" s="15"/>
      <c r="W33" s="15"/>
      <c r="X33" s="15"/>
      <c r="Y33" s="15"/>
      <c r="Z33" s="15"/>
      <c r="AA33" s="15"/>
      <c r="AB33" s="15"/>
      <c r="AC33" s="15"/>
      <c r="AD33" s="15"/>
      <c r="AE33" s="15"/>
      <c r="AF33" s="15"/>
      <c r="AY33" s="42"/>
    </row>
    <row r="34" spans="1:51" s="55" customFormat="1" ht="18" customHeight="1">
      <c r="B34" s="55" t="s">
        <v>148</v>
      </c>
      <c r="N34" s="273" t="s">
        <v>138</v>
      </c>
      <c r="O34" s="273"/>
      <c r="P34" s="273"/>
      <c r="Q34" s="273"/>
      <c r="R34" s="273"/>
      <c r="S34" s="273"/>
      <c r="T34" s="273"/>
      <c r="U34" s="273"/>
      <c r="V34" s="273"/>
      <c r="AG34" s="55" t="s">
        <v>150</v>
      </c>
    </row>
    <row r="35" spans="1:51" s="55" customFormat="1" ht="18" customHeight="1">
      <c r="N35" s="60"/>
      <c r="O35" s="60"/>
      <c r="P35" s="60"/>
      <c r="Q35" s="60"/>
      <c r="R35" s="60"/>
      <c r="S35" s="60"/>
      <c r="T35" s="60"/>
      <c r="U35" s="60"/>
      <c r="V35" s="60"/>
      <c r="AG35" s="55" t="s">
        <v>151</v>
      </c>
    </row>
    <row r="36" spans="1:51" s="23" customFormat="1" ht="18" customHeight="1">
      <c r="B36" s="55" t="s">
        <v>149</v>
      </c>
      <c r="N36" s="273" t="s">
        <v>138</v>
      </c>
      <c r="O36" s="273"/>
      <c r="P36" s="273"/>
      <c r="Q36" s="273"/>
      <c r="R36" s="273"/>
      <c r="S36" s="273"/>
      <c r="T36" s="273"/>
      <c r="U36" s="273"/>
      <c r="V36" s="273"/>
      <c r="W36" s="33"/>
      <c r="X36" s="33"/>
      <c r="Y36" s="33"/>
      <c r="Z36" s="33"/>
      <c r="AA36" s="33"/>
      <c r="AB36" s="33"/>
      <c r="AC36" s="33"/>
      <c r="AD36" s="33"/>
      <c r="AE36" s="33"/>
      <c r="AG36" s="55" t="s">
        <v>190</v>
      </c>
      <c r="AY36" s="42"/>
    </row>
    <row r="37" spans="1:51" s="10" customFormat="1" ht="18"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0" t="s">
        <v>195</v>
      </c>
      <c r="AY37" s="42"/>
    </row>
    <row r="38" spans="1:51" ht="18" customHeight="1">
      <c r="B38" s="258" t="s">
        <v>30</v>
      </c>
      <c r="C38" s="264" t="s">
        <v>25</v>
      </c>
      <c r="D38" s="264"/>
      <c r="E38" s="264"/>
      <c r="F38" s="264"/>
      <c r="G38" s="265"/>
      <c r="H38" s="266"/>
      <c r="I38" s="266"/>
      <c r="J38" s="266"/>
      <c r="K38" s="266"/>
      <c r="L38" s="266"/>
      <c r="M38" s="266"/>
      <c r="N38" s="266"/>
      <c r="O38" s="266"/>
      <c r="P38" s="267"/>
      <c r="R38" s="258" t="s">
        <v>31</v>
      </c>
      <c r="S38" s="264" t="s">
        <v>25</v>
      </c>
      <c r="T38" s="264"/>
      <c r="U38" s="264"/>
      <c r="V38" s="264"/>
      <c r="W38" s="265"/>
      <c r="X38" s="266"/>
      <c r="Y38" s="266"/>
      <c r="Z38" s="266"/>
      <c r="AA38" s="266"/>
      <c r="AB38" s="266"/>
      <c r="AC38" s="266"/>
      <c r="AD38" s="266"/>
      <c r="AE38" s="266"/>
      <c r="AF38" s="267"/>
      <c r="AG38" s="42" t="s">
        <v>38</v>
      </c>
      <c r="AH38" s="42"/>
      <c r="AI38" s="42"/>
      <c r="AJ38" s="42"/>
      <c r="AY38" s="42"/>
    </row>
    <row r="39" spans="1:51" s="8" customFormat="1" ht="18" customHeight="1">
      <c r="A39" s="15"/>
      <c r="B39" s="259"/>
      <c r="C39" s="261" t="s">
        <v>20</v>
      </c>
      <c r="D39" s="262"/>
      <c r="E39" s="262"/>
      <c r="F39" s="263"/>
      <c r="G39" s="265"/>
      <c r="H39" s="266"/>
      <c r="I39" s="266"/>
      <c r="J39" s="266"/>
      <c r="K39" s="266"/>
      <c r="L39" s="266"/>
      <c r="M39" s="266"/>
      <c r="N39" s="266"/>
      <c r="O39" s="266"/>
      <c r="P39" s="267"/>
      <c r="Q39" s="15"/>
      <c r="R39" s="259"/>
      <c r="S39" s="261" t="s">
        <v>24</v>
      </c>
      <c r="T39" s="262"/>
      <c r="U39" s="262"/>
      <c r="V39" s="263"/>
      <c r="W39" s="265"/>
      <c r="X39" s="266"/>
      <c r="Y39" s="266"/>
      <c r="Z39" s="266"/>
      <c r="AA39" s="266"/>
      <c r="AB39" s="266"/>
      <c r="AC39" s="266"/>
      <c r="AD39" s="266"/>
      <c r="AE39" s="266"/>
      <c r="AF39" s="267"/>
      <c r="AG39" s="42" t="s">
        <v>38</v>
      </c>
      <c r="AH39" s="42"/>
      <c r="AI39" s="42"/>
      <c r="AJ39" s="42"/>
      <c r="AY39" s="42"/>
    </row>
    <row r="40" spans="1:51" ht="18" customHeight="1">
      <c r="B40" s="259"/>
      <c r="C40" s="264" t="s">
        <v>26</v>
      </c>
      <c r="D40" s="264"/>
      <c r="E40" s="264"/>
      <c r="F40" s="264"/>
      <c r="G40" s="265"/>
      <c r="H40" s="266"/>
      <c r="I40" s="266"/>
      <c r="J40" s="266"/>
      <c r="K40" s="266"/>
      <c r="L40" s="266"/>
      <c r="M40" s="266"/>
      <c r="N40" s="266"/>
      <c r="O40" s="266"/>
      <c r="P40" s="267"/>
      <c r="R40" s="259"/>
      <c r="S40" s="264" t="s">
        <v>26</v>
      </c>
      <c r="T40" s="264"/>
      <c r="U40" s="264"/>
      <c r="V40" s="264"/>
      <c r="W40" s="265"/>
      <c r="X40" s="266"/>
      <c r="Y40" s="266"/>
      <c r="Z40" s="266"/>
      <c r="AA40" s="266"/>
      <c r="AB40" s="266"/>
      <c r="AC40" s="266"/>
      <c r="AD40" s="266"/>
      <c r="AE40" s="266"/>
      <c r="AF40" s="267"/>
      <c r="AG40" s="42" t="s">
        <v>38</v>
      </c>
      <c r="AH40" s="42"/>
      <c r="AI40" s="42"/>
      <c r="AJ40" s="42"/>
      <c r="AY40" s="42"/>
    </row>
    <row r="41" spans="1:51" ht="18" customHeight="1">
      <c r="B41" s="259"/>
      <c r="C41" s="264" t="s">
        <v>21</v>
      </c>
      <c r="D41" s="264"/>
      <c r="E41" s="264"/>
      <c r="F41" s="264"/>
      <c r="G41" s="265"/>
      <c r="H41" s="266"/>
      <c r="I41" s="266"/>
      <c r="J41" s="266"/>
      <c r="K41" s="266"/>
      <c r="L41" s="266"/>
      <c r="M41" s="266"/>
      <c r="N41" s="266"/>
      <c r="O41" s="266"/>
      <c r="P41" s="267"/>
      <c r="R41" s="259"/>
      <c r="S41" s="264" t="s">
        <v>21</v>
      </c>
      <c r="T41" s="264"/>
      <c r="U41" s="264"/>
      <c r="V41" s="264"/>
      <c r="W41" s="265"/>
      <c r="X41" s="266"/>
      <c r="Y41" s="266"/>
      <c r="Z41" s="266"/>
      <c r="AA41" s="266"/>
      <c r="AB41" s="266"/>
      <c r="AC41" s="266"/>
      <c r="AD41" s="266"/>
      <c r="AE41" s="266"/>
      <c r="AF41" s="267"/>
      <c r="AG41" s="42" t="s">
        <v>38</v>
      </c>
      <c r="AH41" s="42"/>
      <c r="AI41" s="42"/>
      <c r="AJ41" s="42"/>
      <c r="AY41" s="42"/>
    </row>
    <row r="42" spans="1:51" s="8" customFormat="1" ht="18" customHeight="1">
      <c r="A42" s="15"/>
      <c r="B42" s="259"/>
      <c r="C42" s="264" t="s">
        <v>23</v>
      </c>
      <c r="D42" s="264"/>
      <c r="E42" s="264"/>
      <c r="F42" s="264"/>
      <c r="G42" s="265"/>
      <c r="H42" s="266"/>
      <c r="I42" s="266"/>
      <c r="J42" s="266"/>
      <c r="K42" s="266"/>
      <c r="L42" s="266"/>
      <c r="M42" s="266"/>
      <c r="N42" s="266"/>
      <c r="O42" s="266"/>
      <c r="P42" s="267"/>
      <c r="Q42" s="15"/>
      <c r="R42" s="259"/>
      <c r="S42" s="264" t="s">
        <v>23</v>
      </c>
      <c r="T42" s="264"/>
      <c r="U42" s="264"/>
      <c r="V42" s="264"/>
      <c r="W42" s="265"/>
      <c r="X42" s="266"/>
      <c r="Y42" s="266"/>
      <c r="Z42" s="266"/>
      <c r="AA42" s="266"/>
      <c r="AB42" s="266"/>
      <c r="AC42" s="266"/>
      <c r="AD42" s="266"/>
      <c r="AE42" s="266"/>
      <c r="AF42" s="267"/>
      <c r="AG42" s="42" t="s">
        <v>38</v>
      </c>
      <c r="AH42" s="42"/>
      <c r="AI42" s="42"/>
      <c r="AJ42" s="42"/>
      <c r="AY42" s="42"/>
    </row>
    <row r="43" spans="1:51" ht="18" customHeight="1">
      <c r="B43" s="260"/>
      <c r="C43" s="264" t="s">
        <v>22</v>
      </c>
      <c r="D43" s="264"/>
      <c r="E43" s="264"/>
      <c r="F43" s="264"/>
      <c r="G43" s="265"/>
      <c r="H43" s="266"/>
      <c r="I43" s="266"/>
      <c r="J43" s="266"/>
      <c r="K43" s="266"/>
      <c r="L43" s="266"/>
      <c r="M43" s="266"/>
      <c r="N43" s="266"/>
      <c r="O43" s="266"/>
      <c r="P43" s="267"/>
      <c r="R43" s="260"/>
      <c r="S43" s="264" t="s">
        <v>22</v>
      </c>
      <c r="T43" s="264"/>
      <c r="U43" s="264"/>
      <c r="V43" s="264"/>
      <c r="W43" s="265"/>
      <c r="X43" s="266"/>
      <c r="Y43" s="266"/>
      <c r="Z43" s="266"/>
      <c r="AA43" s="266"/>
      <c r="AB43" s="266"/>
      <c r="AC43" s="266"/>
      <c r="AD43" s="266"/>
      <c r="AE43" s="266"/>
      <c r="AF43" s="267"/>
      <c r="AG43" s="42" t="s">
        <v>38</v>
      </c>
      <c r="AH43" s="42"/>
      <c r="AI43" s="42"/>
      <c r="AJ43" s="42"/>
      <c r="AY43" s="42"/>
    </row>
    <row r="44" spans="1:51" ht="18" customHeight="1">
      <c r="AG44" s="42"/>
      <c r="AH44" s="42"/>
      <c r="AI44" s="42"/>
      <c r="AJ44" s="42"/>
    </row>
    <row r="45" spans="1:51" ht="18" customHeight="1">
      <c r="A45" s="15" t="s">
        <v>305</v>
      </c>
      <c r="B45" s="15" t="s">
        <v>306</v>
      </c>
      <c r="C45" s="15" t="s">
        <v>307</v>
      </c>
      <c r="D45" s="15" t="s">
        <v>308</v>
      </c>
      <c r="E45" s="15" t="s">
        <v>309</v>
      </c>
      <c r="F45" s="15" t="s">
        <v>310</v>
      </c>
      <c r="U45" s="15" t="s">
        <v>314</v>
      </c>
      <c r="V45" s="15" t="s">
        <v>64</v>
      </c>
      <c r="W45" s="15" t="s">
        <v>47</v>
      </c>
      <c r="X45" s="15" t="s">
        <v>93</v>
      </c>
      <c r="Y45" s="15" t="s">
        <v>315</v>
      </c>
      <c r="Z45" s="15" t="s">
        <v>316</v>
      </c>
      <c r="AA45" s="15" t="s">
        <v>317</v>
      </c>
      <c r="AB45" s="15" t="s">
        <v>318</v>
      </c>
      <c r="AC45" s="15" t="s">
        <v>319</v>
      </c>
      <c r="AD45" s="15" t="s">
        <v>320</v>
      </c>
      <c r="AE45" s="15" t="s">
        <v>321</v>
      </c>
    </row>
    <row r="46" spans="1:51" ht="18" customHeight="1">
      <c r="A46" s="15" t="e">
        <f>文書番号</f>
        <v>#NAME?</v>
      </c>
      <c r="B46" s="15" t="e">
        <f>交付申請日</f>
        <v>#NAME?</v>
      </c>
      <c r="C46" s="15" t="e">
        <f>申請者</f>
        <v>#NAME?</v>
      </c>
      <c r="D46" s="15" t="e">
        <f>代表者職氏名</f>
        <v>#NAME?</v>
      </c>
      <c r="E46" s="15" t="e">
        <f>着手予定日</f>
        <v>#NAME?</v>
      </c>
      <c r="F46" s="15" t="e">
        <f>完了予定日</f>
        <v>#NAME?</v>
      </c>
    </row>
    <row r="47" spans="1:51" ht="18" customHeight="1">
      <c r="A47" s="15" t="s">
        <v>311</v>
      </c>
      <c r="B47" s="15">
        <v>44936</v>
      </c>
      <c r="C47" s="15" t="s">
        <v>312</v>
      </c>
      <c r="D47" s="15" t="s">
        <v>313</v>
      </c>
      <c r="E47" s="15">
        <v>44967</v>
      </c>
      <c r="F47" s="15">
        <v>44988</v>
      </c>
      <c r="U47" s="15" t="s">
        <v>312</v>
      </c>
      <c r="V47" s="15">
        <v>5500000</v>
      </c>
      <c r="W47" s="15">
        <v>5000000</v>
      </c>
      <c r="X47" s="15">
        <v>500000</v>
      </c>
      <c r="Y47" s="15">
        <v>0.1</v>
      </c>
      <c r="Z47" s="15" t="s">
        <v>322</v>
      </c>
      <c r="AA47" s="15" t="s">
        <v>322</v>
      </c>
      <c r="AB47" s="15" t="s">
        <v>323</v>
      </c>
      <c r="AC47" s="15" t="s">
        <v>324</v>
      </c>
      <c r="AD47" s="15" t="s">
        <v>325</v>
      </c>
      <c r="AE47" s="15" t="s">
        <v>326</v>
      </c>
    </row>
  </sheetData>
  <mergeCells count="40">
    <mergeCell ref="N34:V34"/>
    <mergeCell ref="N36:V36"/>
    <mergeCell ref="I12:AC12"/>
    <mergeCell ref="B15:AF15"/>
    <mergeCell ref="O20:U20"/>
    <mergeCell ref="X2:AF2"/>
    <mergeCell ref="X3:AF3"/>
    <mergeCell ref="O8:T8"/>
    <mergeCell ref="O9:T9"/>
    <mergeCell ref="O10:T10"/>
    <mergeCell ref="X7:AD7"/>
    <mergeCell ref="V8:AF8"/>
    <mergeCell ref="V9:AF9"/>
    <mergeCell ref="V10:AF10"/>
    <mergeCell ref="B38:B43"/>
    <mergeCell ref="G38:P38"/>
    <mergeCell ref="G39:P39"/>
    <mergeCell ref="G40:P40"/>
    <mergeCell ref="G41:P41"/>
    <mergeCell ref="G42:P42"/>
    <mergeCell ref="G43:P43"/>
    <mergeCell ref="C41:F41"/>
    <mergeCell ref="C42:F42"/>
    <mergeCell ref="C43:F43"/>
    <mergeCell ref="C38:F38"/>
    <mergeCell ref="C39:F39"/>
    <mergeCell ref="C40:F40"/>
    <mergeCell ref="W43:AF43"/>
    <mergeCell ref="W38:AF38"/>
    <mergeCell ref="W39:AF39"/>
    <mergeCell ref="W40:AF40"/>
    <mergeCell ref="W41:AF41"/>
    <mergeCell ref="W42:AF42"/>
    <mergeCell ref="R38:R43"/>
    <mergeCell ref="S39:V39"/>
    <mergeCell ref="S43:V43"/>
    <mergeCell ref="S42:V42"/>
    <mergeCell ref="S41:V41"/>
    <mergeCell ref="S40:V40"/>
    <mergeCell ref="S38:V38"/>
  </mergeCells>
  <phoneticPr fontId="5"/>
  <pageMargins left="0.70866141732283472" right="0.70866141732283472" top="0.74803149606299213" bottom="0.74803149606299213"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W44"/>
  <sheetViews>
    <sheetView showZeros="0" view="pageBreakPreview" topLeftCell="C1" zoomScale="80" zoomScaleNormal="55" zoomScaleSheetLayoutView="80" workbookViewId="0">
      <selection activeCell="J42" sqref="J42:J43"/>
    </sheetView>
  </sheetViews>
  <sheetFormatPr defaultColWidth="8.90625" defaultRowHeight="13"/>
  <cols>
    <col min="1" max="1" width="6.08984375" style="35" customWidth="1"/>
    <col min="2" max="2" width="32.36328125" style="35" customWidth="1"/>
    <col min="3" max="3" width="24.453125" style="35" customWidth="1"/>
    <col min="4" max="4" width="24.81640625" style="35" customWidth="1"/>
    <col min="5" max="6" width="17.08984375" style="35" customWidth="1"/>
    <col min="7" max="7" width="17.1796875" style="35" customWidth="1"/>
    <col min="8" max="12" width="17.08984375" style="35" customWidth="1"/>
    <col min="13" max="14" width="8.90625" style="35"/>
    <col min="15" max="17" width="13.90625" style="121" customWidth="1"/>
    <col min="18" max="19" width="14.1796875" style="35" customWidth="1"/>
    <col min="20" max="20" width="13.08984375" style="35" customWidth="1"/>
    <col min="21" max="21" width="2.81640625" style="35" customWidth="1"/>
    <col min="22" max="23" width="13.90625" style="35" customWidth="1"/>
    <col min="24" max="256" width="8.90625" style="35"/>
    <col min="257" max="257" width="6.08984375" style="35" customWidth="1"/>
    <col min="258" max="258" width="14.1796875" style="35" customWidth="1"/>
    <col min="259" max="259" width="48.08984375" style="35" customWidth="1"/>
    <col min="260" max="260" width="28.36328125" style="35" customWidth="1"/>
    <col min="261" max="261" width="27.08984375" style="35" customWidth="1"/>
    <col min="262" max="263" width="17.08984375" style="35" customWidth="1"/>
    <col min="264" max="264" width="17.1796875" style="35" customWidth="1"/>
    <col min="265" max="268" width="17.08984375" style="35" customWidth="1"/>
    <col min="269" max="512" width="8.90625" style="35"/>
    <col min="513" max="513" width="6.08984375" style="35" customWidth="1"/>
    <col min="514" max="514" width="14.1796875" style="35" customWidth="1"/>
    <col min="515" max="515" width="48.08984375" style="35" customWidth="1"/>
    <col min="516" max="516" width="28.36328125" style="35" customWidth="1"/>
    <col min="517" max="517" width="27.08984375" style="35" customWidth="1"/>
    <col min="518" max="519" width="17.08984375" style="35" customWidth="1"/>
    <col min="520" max="520" width="17.1796875" style="35" customWidth="1"/>
    <col min="521" max="524" width="17.08984375" style="35" customWidth="1"/>
    <col min="525" max="768" width="8.90625" style="35"/>
    <col min="769" max="769" width="6.08984375" style="35" customWidth="1"/>
    <col min="770" max="770" width="14.1796875" style="35" customWidth="1"/>
    <col min="771" max="771" width="48.08984375" style="35" customWidth="1"/>
    <col min="772" max="772" width="28.36328125" style="35" customWidth="1"/>
    <col min="773" max="773" width="27.08984375" style="35" customWidth="1"/>
    <col min="774" max="775" width="17.08984375" style="35" customWidth="1"/>
    <col min="776" max="776" width="17.1796875" style="35" customWidth="1"/>
    <col min="777" max="780" width="17.08984375" style="35" customWidth="1"/>
    <col min="781" max="1024" width="8.90625" style="35"/>
    <col min="1025" max="1025" width="6.08984375" style="35" customWidth="1"/>
    <col min="1026" max="1026" width="14.1796875" style="35" customWidth="1"/>
    <col min="1027" max="1027" width="48.08984375" style="35" customWidth="1"/>
    <col min="1028" max="1028" width="28.36328125" style="35" customWidth="1"/>
    <col min="1029" max="1029" width="27.08984375" style="35" customWidth="1"/>
    <col min="1030" max="1031" width="17.08984375" style="35" customWidth="1"/>
    <col min="1032" max="1032" width="17.1796875" style="35" customWidth="1"/>
    <col min="1033" max="1036" width="17.08984375" style="35" customWidth="1"/>
    <col min="1037" max="1280" width="8.90625" style="35"/>
    <col min="1281" max="1281" width="6.08984375" style="35" customWidth="1"/>
    <col min="1282" max="1282" width="14.1796875" style="35" customWidth="1"/>
    <col min="1283" max="1283" width="48.08984375" style="35" customWidth="1"/>
    <col min="1284" max="1284" width="28.36328125" style="35" customWidth="1"/>
    <col min="1285" max="1285" width="27.08984375" style="35" customWidth="1"/>
    <col min="1286" max="1287" width="17.08984375" style="35" customWidth="1"/>
    <col min="1288" max="1288" width="17.1796875" style="35" customWidth="1"/>
    <col min="1289" max="1292" width="17.08984375" style="35" customWidth="1"/>
    <col min="1293" max="1536" width="8.90625" style="35"/>
    <col min="1537" max="1537" width="6.08984375" style="35" customWidth="1"/>
    <col min="1538" max="1538" width="14.1796875" style="35" customWidth="1"/>
    <col min="1539" max="1539" width="48.08984375" style="35" customWidth="1"/>
    <col min="1540" max="1540" width="28.36328125" style="35" customWidth="1"/>
    <col min="1541" max="1541" width="27.08984375" style="35" customWidth="1"/>
    <col min="1542" max="1543" width="17.08984375" style="35" customWidth="1"/>
    <col min="1544" max="1544" width="17.1796875" style="35" customWidth="1"/>
    <col min="1545" max="1548" width="17.08984375" style="35" customWidth="1"/>
    <col min="1549" max="1792" width="8.90625" style="35"/>
    <col min="1793" max="1793" width="6.08984375" style="35" customWidth="1"/>
    <col min="1794" max="1794" width="14.1796875" style="35" customWidth="1"/>
    <col min="1795" max="1795" width="48.08984375" style="35" customWidth="1"/>
    <col min="1796" max="1796" width="28.36328125" style="35" customWidth="1"/>
    <col min="1797" max="1797" width="27.08984375" style="35" customWidth="1"/>
    <col min="1798" max="1799" width="17.08984375" style="35" customWidth="1"/>
    <col min="1800" max="1800" width="17.1796875" style="35" customWidth="1"/>
    <col min="1801" max="1804" width="17.08984375" style="35" customWidth="1"/>
    <col min="1805" max="2048" width="8.90625" style="35"/>
    <col min="2049" max="2049" width="6.08984375" style="35" customWidth="1"/>
    <col min="2050" max="2050" width="14.1796875" style="35" customWidth="1"/>
    <col min="2051" max="2051" width="48.08984375" style="35" customWidth="1"/>
    <col min="2052" max="2052" width="28.36328125" style="35" customWidth="1"/>
    <col min="2053" max="2053" width="27.08984375" style="35" customWidth="1"/>
    <col min="2054" max="2055" width="17.08984375" style="35" customWidth="1"/>
    <col min="2056" max="2056" width="17.1796875" style="35" customWidth="1"/>
    <col min="2057" max="2060" width="17.08984375" style="35" customWidth="1"/>
    <col min="2061" max="2304" width="8.90625" style="35"/>
    <col min="2305" max="2305" width="6.08984375" style="35" customWidth="1"/>
    <col min="2306" max="2306" width="14.1796875" style="35" customWidth="1"/>
    <col min="2307" max="2307" width="48.08984375" style="35" customWidth="1"/>
    <col min="2308" max="2308" width="28.36328125" style="35" customWidth="1"/>
    <col min="2309" max="2309" width="27.08984375" style="35" customWidth="1"/>
    <col min="2310" max="2311" width="17.08984375" style="35" customWidth="1"/>
    <col min="2312" max="2312" width="17.1796875" style="35" customWidth="1"/>
    <col min="2313" max="2316" width="17.08984375" style="35" customWidth="1"/>
    <col min="2317" max="2560" width="8.90625" style="35"/>
    <col min="2561" max="2561" width="6.08984375" style="35" customWidth="1"/>
    <col min="2562" max="2562" width="14.1796875" style="35" customWidth="1"/>
    <col min="2563" max="2563" width="48.08984375" style="35" customWidth="1"/>
    <col min="2564" max="2564" width="28.36328125" style="35" customWidth="1"/>
    <col min="2565" max="2565" width="27.08984375" style="35" customWidth="1"/>
    <col min="2566" max="2567" width="17.08984375" style="35" customWidth="1"/>
    <col min="2568" max="2568" width="17.1796875" style="35" customWidth="1"/>
    <col min="2569" max="2572" width="17.08984375" style="35" customWidth="1"/>
    <col min="2573" max="2816" width="8.90625" style="35"/>
    <col min="2817" max="2817" width="6.08984375" style="35" customWidth="1"/>
    <col min="2818" max="2818" width="14.1796875" style="35" customWidth="1"/>
    <col min="2819" max="2819" width="48.08984375" style="35" customWidth="1"/>
    <col min="2820" max="2820" width="28.36328125" style="35" customWidth="1"/>
    <col min="2821" max="2821" width="27.08984375" style="35" customWidth="1"/>
    <col min="2822" max="2823" width="17.08984375" style="35" customWidth="1"/>
    <col min="2824" max="2824" width="17.1796875" style="35" customWidth="1"/>
    <col min="2825" max="2828" width="17.08984375" style="35" customWidth="1"/>
    <col min="2829" max="3072" width="8.90625" style="35"/>
    <col min="3073" max="3073" width="6.08984375" style="35" customWidth="1"/>
    <col min="3074" max="3074" width="14.1796875" style="35" customWidth="1"/>
    <col min="3075" max="3075" width="48.08984375" style="35" customWidth="1"/>
    <col min="3076" max="3076" width="28.36328125" style="35" customWidth="1"/>
    <col min="3077" max="3077" width="27.08984375" style="35" customWidth="1"/>
    <col min="3078" max="3079" width="17.08984375" style="35" customWidth="1"/>
    <col min="3080" max="3080" width="17.1796875" style="35" customWidth="1"/>
    <col min="3081" max="3084" width="17.08984375" style="35" customWidth="1"/>
    <col min="3085" max="3328" width="8.90625" style="35"/>
    <col min="3329" max="3329" width="6.08984375" style="35" customWidth="1"/>
    <col min="3330" max="3330" width="14.1796875" style="35" customWidth="1"/>
    <col min="3331" max="3331" width="48.08984375" style="35" customWidth="1"/>
    <col min="3332" max="3332" width="28.36328125" style="35" customWidth="1"/>
    <col min="3333" max="3333" width="27.08984375" style="35" customWidth="1"/>
    <col min="3334" max="3335" width="17.08984375" style="35" customWidth="1"/>
    <col min="3336" max="3336" width="17.1796875" style="35" customWidth="1"/>
    <col min="3337" max="3340" width="17.08984375" style="35" customWidth="1"/>
    <col min="3341" max="3584" width="8.90625" style="35"/>
    <col min="3585" max="3585" width="6.08984375" style="35" customWidth="1"/>
    <col min="3586" max="3586" width="14.1796875" style="35" customWidth="1"/>
    <col min="3587" max="3587" width="48.08984375" style="35" customWidth="1"/>
    <col min="3588" max="3588" width="28.36328125" style="35" customWidth="1"/>
    <col min="3589" max="3589" width="27.08984375" style="35" customWidth="1"/>
    <col min="3590" max="3591" width="17.08984375" style="35" customWidth="1"/>
    <col min="3592" max="3592" width="17.1796875" style="35" customWidth="1"/>
    <col min="3593" max="3596" width="17.08984375" style="35" customWidth="1"/>
    <col min="3597" max="3840" width="8.90625" style="35"/>
    <col min="3841" max="3841" width="6.08984375" style="35" customWidth="1"/>
    <col min="3842" max="3842" width="14.1796875" style="35" customWidth="1"/>
    <col min="3843" max="3843" width="48.08984375" style="35" customWidth="1"/>
    <col min="3844" max="3844" width="28.36328125" style="35" customWidth="1"/>
    <col min="3845" max="3845" width="27.08984375" style="35" customWidth="1"/>
    <col min="3846" max="3847" width="17.08984375" style="35" customWidth="1"/>
    <col min="3848" max="3848" width="17.1796875" style="35" customWidth="1"/>
    <col min="3849" max="3852" width="17.08984375" style="35" customWidth="1"/>
    <col min="3853" max="4096" width="8.90625" style="35"/>
    <col min="4097" max="4097" width="6.08984375" style="35" customWidth="1"/>
    <col min="4098" max="4098" width="14.1796875" style="35" customWidth="1"/>
    <col min="4099" max="4099" width="48.08984375" style="35" customWidth="1"/>
    <col min="4100" max="4100" width="28.36328125" style="35" customWidth="1"/>
    <col min="4101" max="4101" width="27.08984375" style="35" customWidth="1"/>
    <col min="4102" max="4103" width="17.08984375" style="35" customWidth="1"/>
    <col min="4104" max="4104" width="17.1796875" style="35" customWidth="1"/>
    <col min="4105" max="4108" width="17.08984375" style="35" customWidth="1"/>
    <col min="4109" max="4352" width="8.90625" style="35"/>
    <col min="4353" max="4353" width="6.08984375" style="35" customWidth="1"/>
    <col min="4354" max="4354" width="14.1796875" style="35" customWidth="1"/>
    <col min="4355" max="4355" width="48.08984375" style="35" customWidth="1"/>
    <col min="4356" max="4356" width="28.36328125" style="35" customWidth="1"/>
    <col min="4357" max="4357" width="27.08984375" style="35" customWidth="1"/>
    <col min="4358" max="4359" width="17.08984375" style="35" customWidth="1"/>
    <col min="4360" max="4360" width="17.1796875" style="35" customWidth="1"/>
    <col min="4361" max="4364" width="17.08984375" style="35" customWidth="1"/>
    <col min="4365" max="4608" width="8.90625" style="35"/>
    <col min="4609" max="4609" width="6.08984375" style="35" customWidth="1"/>
    <col min="4610" max="4610" width="14.1796875" style="35" customWidth="1"/>
    <col min="4611" max="4611" width="48.08984375" style="35" customWidth="1"/>
    <col min="4612" max="4612" width="28.36328125" style="35" customWidth="1"/>
    <col min="4613" max="4613" width="27.08984375" style="35" customWidth="1"/>
    <col min="4614" max="4615" width="17.08984375" style="35" customWidth="1"/>
    <col min="4616" max="4616" width="17.1796875" style="35" customWidth="1"/>
    <col min="4617" max="4620" width="17.08984375" style="35" customWidth="1"/>
    <col min="4621" max="4864" width="8.90625" style="35"/>
    <col min="4865" max="4865" width="6.08984375" style="35" customWidth="1"/>
    <col min="4866" max="4866" width="14.1796875" style="35" customWidth="1"/>
    <col min="4867" max="4867" width="48.08984375" style="35" customWidth="1"/>
    <col min="4868" max="4868" width="28.36328125" style="35" customWidth="1"/>
    <col min="4869" max="4869" width="27.08984375" style="35" customWidth="1"/>
    <col min="4870" max="4871" width="17.08984375" style="35" customWidth="1"/>
    <col min="4872" max="4872" width="17.1796875" style="35" customWidth="1"/>
    <col min="4873" max="4876" width="17.08984375" style="35" customWidth="1"/>
    <col min="4877" max="5120" width="8.90625" style="35"/>
    <col min="5121" max="5121" width="6.08984375" style="35" customWidth="1"/>
    <col min="5122" max="5122" width="14.1796875" style="35" customWidth="1"/>
    <col min="5123" max="5123" width="48.08984375" style="35" customWidth="1"/>
    <col min="5124" max="5124" width="28.36328125" style="35" customWidth="1"/>
    <col min="5125" max="5125" width="27.08984375" style="35" customWidth="1"/>
    <col min="5126" max="5127" width="17.08984375" style="35" customWidth="1"/>
    <col min="5128" max="5128" width="17.1796875" style="35" customWidth="1"/>
    <col min="5129" max="5132" width="17.08984375" style="35" customWidth="1"/>
    <col min="5133" max="5376" width="8.90625" style="35"/>
    <col min="5377" max="5377" width="6.08984375" style="35" customWidth="1"/>
    <col min="5378" max="5378" width="14.1796875" style="35" customWidth="1"/>
    <col min="5379" max="5379" width="48.08984375" style="35" customWidth="1"/>
    <col min="5380" max="5380" width="28.36328125" style="35" customWidth="1"/>
    <col min="5381" max="5381" width="27.08984375" style="35" customWidth="1"/>
    <col min="5382" max="5383" width="17.08984375" style="35" customWidth="1"/>
    <col min="5384" max="5384" width="17.1796875" style="35" customWidth="1"/>
    <col min="5385" max="5388" width="17.08984375" style="35" customWidth="1"/>
    <col min="5389" max="5632" width="8.90625" style="35"/>
    <col min="5633" max="5633" width="6.08984375" style="35" customWidth="1"/>
    <col min="5634" max="5634" width="14.1796875" style="35" customWidth="1"/>
    <col min="5635" max="5635" width="48.08984375" style="35" customWidth="1"/>
    <col min="5636" max="5636" width="28.36328125" style="35" customWidth="1"/>
    <col min="5637" max="5637" width="27.08984375" style="35" customWidth="1"/>
    <col min="5638" max="5639" width="17.08984375" style="35" customWidth="1"/>
    <col min="5640" max="5640" width="17.1796875" style="35" customWidth="1"/>
    <col min="5641" max="5644" width="17.08984375" style="35" customWidth="1"/>
    <col min="5645" max="5888" width="8.90625" style="35"/>
    <col min="5889" max="5889" width="6.08984375" style="35" customWidth="1"/>
    <col min="5890" max="5890" width="14.1796875" style="35" customWidth="1"/>
    <col min="5891" max="5891" width="48.08984375" style="35" customWidth="1"/>
    <col min="5892" max="5892" width="28.36328125" style="35" customWidth="1"/>
    <col min="5893" max="5893" width="27.08984375" style="35" customWidth="1"/>
    <col min="5894" max="5895" width="17.08984375" style="35" customWidth="1"/>
    <col min="5896" max="5896" width="17.1796875" style="35" customWidth="1"/>
    <col min="5897" max="5900" width="17.08984375" style="35" customWidth="1"/>
    <col min="5901" max="6144" width="8.90625" style="35"/>
    <col min="6145" max="6145" width="6.08984375" style="35" customWidth="1"/>
    <col min="6146" max="6146" width="14.1796875" style="35" customWidth="1"/>
    <col min="6147" max="6147" width="48.08984375" style="35" customWidth="1"/>
    <col min="6148" max="6148" width="28.36328125" style="35" customWidth="1"/>
    <col min="6149" max="6149" width="27.08984375" style="35" customWidth="1"/>
    <col min="6150" max="6151" width="17.08984375" style="35" customWidth="1"/>
    <col min="6152" max="6152" width="17.1796875" style="35" customWidth="1"/>
    <col min="6153" max="6156" width="17.08984375" style="35" customWidth="1"/>
    <col min="6157" max="6400" width="8.90625" style="35"/>
    <col min="6401" max="6401" width="6.08984375" style="35" customWidth="1"/>
    <col min="6402" max="6402" width="14.1796875" style="35" customWidth="1"/>
    <col min="6403" max="6403" width="48.08984375" style="35" customWidth="1"/>
    <col min="6404" max="6404" width="28.36328125" style="35" customWidth="1"/>
    <col min="6405" max="6405" width="27.08984375" style="35" customWidth="1"/>
    <col min="6406" max="6407" width="17.08984375" style="35" customWidth="1"/>
    <col min="6408" max="6408" width="17.1796875" style="35" customWidth="1"/>
    <col min="6409" max="6412" width="17.08984375" style="35" customWidth="1"/>
    <col min="6413" max="6656" width="8.90625" style="35"/>
    <col min="6657" max="6657" width="6.08984375" style="35" customWidth="1"/>
    <col min="6658" max="6658" width="14.1796875" style="35" customWidth="1"/>
    <col min="6659" max="6659" width="48.08984375" style="35" customWidth="1"/>
    <col min="6660" max="6660" width="28.36328125" style="35" customWidth="1"/>
    <col min="6661" max="6661" width="27.08984375" style="35" customWidth="1"/>
    <col min="6662" max="6663" width="17.08984375" style="35" customWidth="1"/>
    <col min="6664" max="6664" width="17.1796875" style="35" customWidth="1"/>
    <col min="6665" max="6668" width="17.08984375" style="35" customWidth="1"/>
    <col min="6669" max="6912" width="8.90625" style="35"/>
    <col min="6913" max="6913" width="6.08984375" style="35" customWidth="1"/>
    <col min="6914" max="6914" width="14.1796875" style="35" customWidth="1"/>
    <col min="6915" max="6915" width="48.08984375" style="35" customWidth="1"/>
    <col min="6916" max="6916" width="28.36328125" style="35" customWidth="1"/>
    <col min="6917" max="6917" width="27.08984375" style="35" customWidth="1"/>
    <col min="6918" max="6919" width="17.08984375" style="35" customWidth="1"/>
    <col min="6920" max="6920" width="17.1796875" style="35" customWidth="1"/>
    <col min="6921" max="6924" width="17.08984375" style="35" customWidth="1"/>
    <col min="6925" max="7168" width="8.90625" style="35"/>
    <col min="7169" max="7169" width="6.08984375" style="35" customWidth="1"/>
    <col min="7170" max="7170" width="14.1796875" style="35" customWidth="1"/>
    <col min="7171" max="7171" width="48.08984375" style="35" customWidth="1"/>
    <col min="7172" max="7172" width="28.36328125" style="35" customWidth="1"/>
    <col min="7173" max="7173" width="27.08984375" style="35" customWidth="1"/>
    <col min="7174" max="7175" width="17.08984375" style="35" customWidth="1"/>
    <col min="7176" max="7176" width="17.1796875" style="35" customWidth="1"/>
    <col min="7177" max="7180" width="17.08984375" style="35" customWidth="1"/>
    <col min="7181" max="7424" width="8.90625" style="35"/>
    <col min="7425" max="7425" width="6.08984375" style="35" customWidth="1"/>
    <col min="7426" max="7426" width="14.1796875" style="35" customWidth="1"/>
    <col min="7427" max="7427" width="48.08984375" style="35" customWidth="1"/>
    <col min="7428" max="7428" width="28.36328125" style="35" customWidth="1"/>
    <col min="7429" max="7429" width="27.08984375" style="35" customWidth="1"/>
    <col min="7430" max="7431" width="17.08984375" style="35" customWidth="1"/>
    <col min="7432" max="7432" width="17.1796875" style="35" customWidth="1"/>
    <col min="7433" max="7436" width="17.08984375" style="35" customWidth="1"/>
    <col min="7437" max="7680" width="8.90625" style="35"/>
    <col min="7681" max="7681" width="6.08984375" style="35" customWidth="1"/>
    <col min="7682" max="7682" width="14.1796875" style="35" customWidth="1"/>
    <col min="7683" max="7683" width="48.08984375" style="35" customWidth="1"/>
    <col min="7684" max="7684" width="28.36328125" style="35" customWidth="1"/>
    <col min="7685" max="7685" width="27.08984375" style="35" customWidth="1"/>
    <col min="7686" max="7687" width="17.08984375" style="35" customWidth="1"/>
    <col min="7688" max="7688" width="17.1796875" style="35" customWidth="1"/>
    <col min="7689" max="7692" width="17.08984375" style="35" customWidth="1"/>
    <col min="7693" max="7936" width="8.90625" style="35"/>
    <col min="7937" max="7937" width="6.08984375" style="35" customWidth="1"/>
    <col min="7938" max="7938" width="14.1796875" style="35" customWidth="1"/>
    <col min="7939" max="7939" width="48.08984375" style="35" customWidth="1"/>
    <col min="7940" max="7940" width="28.36328125" style="35" customWidth="1"/>
    <col min="7941" max="7941" width="27.08984375" style="35" customWidth="1"/>
    <col min="7942" max="7943" width="17.08984375" style="35" customWidth="1"/>
    <col min="7944" max="7944" width="17.1796875" style="35" customWidth="1"/>
    <col min="7945" max="7948" width="17.08984375" style="35" customWidth="1"/>
    <col min="7949" max="8192" width="8.90625" style="35"/>
    <col min="8193" max="8193" width="6.08984375" style="35" customWidth="1"/>
    <col min="8194" max="8194" width="14.1796875" style="35" customWidth="1"/>
    <col min="8195" max="8195" width="48.08984375" style="35" customWidth="1"/>
    <col min="8196" max="8196" width="28.36328125" style="35" customWidth="1"/>
    <col min="8197" max="8197" width="27.08984375" style="35" customWidth="1"/>
    <col min="8198" max="8199" width="17.08984375" style="35" customWidth="1"/>
    <col min="8200" max="8200" width="17.1796875" style="35" customWidth="1"/>
    <col min="8201" max="8204" width="17.08984375" style="35" customWidth="1"/>
    <col min="8205" max="8448" width="8.90625" style="35"/>
    <col min="8449" max="8449" width="6.08984375" style="35" customWidth="1"/>
    <col min="8450" max="8450" width="14.1796875" style="35" customWidth="1"/>
    <col min="8451" max="8451" width="48.08984375" style="35" customWidth="1"/>
    <col min="8452" max="8452" width="28.36328125" style="35" customWidth="1"/>
    <col min="8453" max="8453" width="27.08984375" style="35" customWidth="1"/>
    <col min="8454" max="8455" width="17.08984375" style="35" customWidth="1"/>
    <col min="8456" max="8456" width="17.1796875" style="35" customWidth="1"/>
    <col min="8457" max="8460" width="17.08984375" style="35" customWidth="1"/>
    <col min="8461" max="8704" width="8.90625" style="35"/>
    <col min="8705" max="8705" width="6.08984375" style="35" customWidth="1"/>
    <col min="8706" max="8706" width="14.1796875" style="35" customWidth="1"/>
    <col min="8707" max="8707" width="48.08984375" style="35" customWidth="1"/>
    <col min="8708" max="8708" width="28.36328125" style="35" customWidth="1"/>
    <col min="8709" max="8709" width="27.08984375" style="35" customWidth="1"/>
    <col min="8710" max="8711" width="17.08984375" style="35" customWidth="1"/>
    <col min="8712" max="8712" width="17.1796875" style="35" customWidth="1"/>
    <col min="8713" max="8716" width="17.08984375" style="35" customWidth="1"/>
    <col min="8717" max="8960" width="8.90625" style="35"/>
    <col min="8961" max="8961" width="6.08984375" style="35" customWidth="1"/>
    <col min="8962" max="8962" width="14.1796875" style="35" customWidth="1"/>
    <col min="8963" max="8963" width="48.08984375" style="35" customWidth="1"/>
    <col min="8964" max="8964" width="28.36328125" style="35" customWidth="1"/>
    <col min="8965" max="8965" width="27.08984375" style="35" customWidth="1"/>
    <col min="8966" max="8967" width="17.08984375" style="35" customWidth="1"/>
    <col min="8968" max="8968" width="17.1796875" style="35" customWidth="1"/>
    <col min="8969" max="8972" width="17.08984375" style="35" customWidth="1"/>
    <col min="8973" max="9216" width="8.90625" style="35"/>
    <col min="9217" max="9217" width="6.08984375" style="35" customWidth="1"/>
    <col min="9218" max="9218" width="14.1796875" style="35" customWidth="1"/>
    <col min="9219" max="9219" width="48.08984375" style="35" customWidth="1"/>
    <col min="9220" max="9220" width="28.36328125" style="35" customWidth="1"/>
    <col min="9221" max="9221" width="27.08984375" style="35" customWidth="1"/>
    <col min="9222" max="9223" width="17.08984375" style="35" customWidth="1"/>
    <col min="9224" max="9224" width="17.1796875" style="35" customWidth="1"/>
    <col min="9225" max="9228" width="17.08984375" style="35" customWidth="1"/>
    <col min="9229" max="9472" width="8.90625" style="35"/>
    <col min="9473" max="9473" width="6.08984375" style="35" customWidth="1"/>
    <col min="9474" max="9474" width="14.1796875" style="35" customWidth="1"/>
    <col min="9475" max="9475" width="48.08984375" style="35" customWidth="1"/>
    <col min="9476" max="9476" width="28.36328125" style="35" customWidth="1"/>
    <col min="9477" max="9477" width="27.08984375" style="35" customWidth="1"/>
    <col min="9478" max="9479" width="17.08984375" style="35" customWidth="1"/>
    <col min="9480" max="9480" width="17.1796875" style="35" customWidth="1"/>
    <col min="9481" max="9484" width="17.08984375" style="35" customWidth="1"/>
    <col min="9485" max="9728" width="8.90625" style="35"/>
    <col min="9729" max="9729" width="6.08984375" style="35" customWidth="1"/>
    <col min="9730" max="9730" width="14.1796875" style="35" customWidth="1"/>
    <col min="9731" max="9731" width="48.08984375" style="35" customWidth="1"/>
    <col min="9732" max="9732" width="28.36328125" style="35" customWidth="1"/>
    <col min="9733" max="9733" width="27.08984375" style="35" customWidth="1"/>
    <col min="9734" max="9735" width="17.08984375" style="35" customWidth="1"/>
    <col min="9736" max="9736" width="17.1796875" style="35" customWidth="1"/>
    <col min="9737" max="9740" width="17.08984375" style="35" customWidth="1"/>
    <col min="9741" max="9984" width="8.90625" style="35"/>
    <col min="9985" max="9985" width="6.08984375" style="35" customWidth="1"/>
    <col min="9986" max="9986" width="14.1796875" style="35" customWidth="1"/>
    <col min="9987" max="9987" width="48.08984375" style="35" customWidth="1"/>
    <col min="9988" max="9988" width="28.36328125" style="35" customWidth="1"/>
    <col min="9989" max="9989" width="27.08984375" style="35" customWidth="1"/>
    <col min="9990" max="9991" width="17.08984375" style="35" customWidth="1"/>
    <col min="9992" max="9992" width="17.1796875" style="35" customWidth="1"/>
    <col min="9993" max="9996" width="17.08984375" style="35" customWidth="1"/>
    <col min="9997" max="10240" width="8.90625" style="35"/>
    <col min="10241" max="10241" width="6.08984375" style="35" customWidth="1"/>
    <col min="10242" max="10242" width="14.1796875" style="35" customWidth="1"/>
    <col min="10243" max="10243" width="48.08984375" style="35" customWidth="1"/>
    <col min="10244" max="10244" width="28.36328125" style="35" customWidth="1"/>
    <col min="10245" max="10245" width="27.08984375" style="35" customWidth="1"/>
    <col min="10246" max="10247" width="17.08984375" style="35" customWidth="1"/>
    <col min="10248" max="10248" width="17.1796875" style="35" customWidth="1"/>
    <col min="10249" max="10252" width="17.08984375" style="35" customWidth="1"/>
    <col min="10253" max="10496" width="8.90625" style="35"/>
    <col min="10497" max="10497" width="6.08984375" style="35" customWidth="1"/>
    <col min="10498" max="10498" width="14.1796875" style="35" customWidth="1"/>
    <col min="10499" max="10499" width="48.08984375" style="35" customWidth="1"/>
    <col min="10500" max="10500" width="28.36328125" style="35" customWidth="1"/>
    <col min="10501" max="10501" width="27.08984375" style="35" customWidth="1"/>
    <col min="10502" max="10503" width="17.08984375" style="35" customWidth="1"/>
    <col min="10504" max="10504" width="17.1796875" style="35" customWidth="1"/>
    <col min="10505" max="10508" width="17.08984375" style="35" customWidth="1"/>
    <col min="10509" max="10752" width="8.90625" style="35"/>
    <col min="10753" max="10753" width="6.08984375" style="35" customWidth="1"/>
    <col min="10754" max="10754" width="14.1796875" style="35" customWidth="1"/>
    <col min="10755" max="10755" width="48.08984375" style="35" customWidth="1"/>
    <col min="10756" max="10756" width="28.36328125" style="35" customWidth="1"/>
    <col min="10757" max="10757" width="27.08984375" style="35" customWidth="1"/>
    <col min="10758" max="10759" width="17.08984375" style="35" customWidth="1"/>
    <col min="10760" max="10760" width="17.1796875" style="35" customWidth="1"/>
    <col min="10761" max="10764" width="17.08984375" style="35" customWidth="1"/>
    <col min="10765" max="11008" width="8.90625" style="35"/>
    <col min="11009" max="11009" width="6.08984375" style="35" customWidth="1"/>
    <col min="11010" max="11010" width="14.1796875" style="35" customWidth="1"/>
    <col min="11011" max="11011" width="48.08984375" style="35" customWidth="1"/>
    <col min="11012" max="11012" width="28.36328125" style="35" customWidth="1"/>
    <col min="11013" max="11013" width="27.08984375" style="35" customWidth="1"/>
    <col min="11014" max="11015" width="17.08984375" style="35" customWidth="1"/>
    <col min="11016" max="11016" width="17.1796875" style="35" customWidth="1"/>
    <col min="11017" max="11020" width="17.08984375" style="35" customWidth="1"/>
    <col min="11021" max="11264" width="8.90625" style="35"/>
    <col min="11265" max="11265" width="6.08984375" style="35" customWidth="1"/>
    <col min="11266" max="11266" width="14.1796875" style="35" customWidth="1"/>
    <col min="11267" max="11267" width="48.08984375" style="35" customWidth="1"/>
    <col min="11268" max="11268" width="28.36328125" style="35" customWidth="1"/>
    <col min="11269" max="11269" width="27.08984375" style="35" customWidth="1"/>
    <col min="11270" max="11271" width="17.08984375" style="35" customWidth="1"/>
    <col min="11272" max="11272" width="17.1796875" style="35" customWidth="1"/>
    <col min="11273" max="11276" width="17.08984375" style="35" customWidth="1"/>
    <col min="11277" max="11520" width="8.90625" style="35"/>
    <col min="11521" max="11521" width="6.08984375" style="35" customWidth="1"/>
    <col min="11522" max="11522" width="14.1796875" style="35" customWidth="1"/>
    <col min="11523" max="11523" width="48.08984375" style="35" customWidth="1"/>
    <col min="11524" max="11524" width="28.36328125" style="35" customWidth="1"/>
    <col min="11525" max="11525" width="27.08984375" style="35" customWidth="1"/>
    <col min="11526" max="11527" width="17.08984375" style="35" customWidth="1"/>
    <col min="11528" max="11528" width="17.1796875" style="35" customWidth="1"/>
    <col min="11529" max="11532" width="17.08984375" style="35" customWidth="1"/>
    <col min="11533" max="11776" width="8.90625" style="35"/>
    <col min="11777" max="11777" width="6.08984375" style="35" customWidth="1"/>
    <col min="11778" max="11778" width="14.1796875" style="35" customWidth="1"/>
    <col min="11779" max="11779" width="48.08984375" style="35" customWidth="1"/>
    <col min="11780" max="11780" width="28.36328125" style="35" customWidth="1"/>
    <col min="11781" max="11781" width="27.08984375" style="35" customWidth="1"/>
    <col min="11782" max="11783" width="17.08984375" style="35" customWidth="1"/>
    <col min="11784" max="11784" width="17.1796875" style="35" customWidth="1"/>
    <col min="11785" max="11788" width="17.08984375" style="35" customWidth="1"/>
    <col min="11789" max="12032" width="8.90625" style="35"/>
    <col min="12033" max="12033" width="6.08984375" style="35" customWidth="1"/>
    <col min="12034" max="12034" width="14.1796875" style="35" customWidth="1"/>
    <col min="12035" max="12035" width="48.08984375" style="35" customWidth="1"/>
    <col min="12036" max="12036" width="28.36328125" style="35" customWidth="1"/>
    <col min="12037" max="12037" width="27.08984375" style="35" customWidth="1"/>
    <col min="12038" max="12039" width="17.08984375" style="35" customWidth="1"/>
    <col min="12040" max="12040" width="17.1796875" style="35" customWidth="1"/>
    <col min="12041" max="12044" width="17.08984375" style="35" customWidth="1"/>
    <col min="12045" max="12288" width="8.90625" style="35"/>
    <col min="12289" max="12289" width="6.08984375" style="35" customWidth="1"/>
    <col min="12290" max="12290" width="14.1796875" style="35" customWidth="1"/>
    <col min="12291" max="12291" width="48.08984375" style="35" customWidth="1"/>
    <col min="12292" max="12292" width="28.36328125" style="35" customWidth="1"/>
    <col min="12293" max="12293" width="27.08984375" style="35" customWidth="1"/>
    <col min="12294" max="12295" width="17.08984375" style="35" customWidth="1"/>
    <col min="12296" max="12296" width="17.1796875" style="35" customWidth="1"/>
    <col min="12297" max="12300" width="17.08984375" style="35" customWidth="1"/>
    <col min="12301" max="12544" width="8.90625" style="35"/>
    <col min="12545" max="12545" width="6.08984375" style="35" customWidth="1"/>
    <col min="12546" max="12546" width="14.1796875" style="35" customWidth="1"/>
    <col min="12547" max="12547" width="48.08984375" style="35" customWidth="1"/>
    <col min="12548" max="12548" width="28.36328125" style="35" customWidth="1"/>
    <col min="12549" max="12549" width="27.08984375" style="35" customWidth="1"/>
    <col min="12550" max="12551" width="17.08984375" style="35" customWidth="1"/>
    <col min="12552" max="12552" width="17.1796875" style="35" customWidth="1"/>
    <col min="12553" max="12556" width="17.08984375" style="35" customWidth="1"/>
    <col min="12557" max="12800" width="8.90625" style="35"/>
    <col min="12801" max="12801" width="6.08984375" style="35" customWidth="1"/>
    <col min="12802" max="12802" width="14.1796875" style="35" customWidth="1"/>
    <col min="12803" max="12803" width="48.08984375" style="35" customWidth="1"/>
    <col min="12804" max="12804" width="28.36328125" style="35" customWidth="1"/>
    <col min="12805" max="12805" width="27.08984375" style="35" customWidth="1"/>
    <col min="12806" max="12807" width="17.08984375" style="35" customWidth="1"/>
    <col min="12808" max="12808" width="17.1796875" style="35" customWidth="1"/>
    <col min="12809" max="12812" width="17.08984375" style="35" customWidth="1"/>
    <col min="12813" max="13056" width="8.90625" style="35"/>
    <col min="13057" max="13057" width="6.08984375" style="35" customWidth="1"/>
    <col min="13058" max="13058" width="14.1796875" style="35" customWidth="1"/>
    <col min="13059" max="13059" width="48.08984375" style="35" customWidth="1"/>
    <col min="13060" max="13060" width="28.36328125" style="35" customWidth="1"/>
    <col min="13061" max="13061" width="27.08984375" style="35" customWidth="1"/>
    <col min="13062" max="13063" width="17.08984375" style="35" customWidth="1"/>
    <col min="13064" max="13064" width="17.1796875" style="35" customWidth="1"/>
    <col min="13065" max="13068" width="17.08984375" style="35" customWidth="1"/>
    <col min="13069" max="13312" width="8.90625" style="35"/>
    <col min="13313" max="13313" width="6.08984375" style="35" customWidth="1"/>
    <col min="13314" max="13314" width="14.1796875" style="35" customWidth="1"/>
    <col min="13315" max="13315" width="48.08984375" style="35" customWidth="1"/>
    <col min="13316" max="13316" width="28.36328125" style="35" customWidth="1"/>
    <col min="13317" max="13317" width="27.08984375" style="35" customWidth="1"/>
    <col min="13318" max="13319" width="17.08984375" style="35" customWidth="1"/>
    <col min="13320" max="13320" width="17.1796875" style="35" customWidth="1"/>
    <col min="13321" max="13324" width="17.08984375" style="35" customWidth="1"/>
    <col min="13325" max="13568" width="8.90625" style="35"/>
    <col min="13569" max="13569" width="6.08984375" style="35" customWidth="1"/>
    <col min="13570" max="13570" width="14.1796875" style="35" customWidth="1"/>
    <col min="13571" max="13571" width="48.08984375" style="35" customWidth="1"/>
    <col min="13572" max="13572" width="28.36328125" style="35" customWidth="1"/>
    <col min="13573" max="13573" width="27.08984375" style="35" customWidth="1"/>
    <col min="13574" max="13575" width="17.08984375" style="35" customWidth="1"/>
    <col min="13576" max="13576" width="17.1796875" style="35" customWidth="1"/>
    <col min="13577" max="13580" width="17.08984375" style="35" customWidth="1"/>
    <col min="13581" max="13824" width="8.90625" style="35"/>
    <col min="13825" max="13825" width="6.08984375" style="35" customWidth="1"/>
    <col min="13826" max="13826" width="14.1796875" style="35" customWidth="1"/>
    <col min="13827" max="13827" width="48.08984375" style="35" customWidth="1"/>
    <col min="13828" max="13828" width="28.36328125" style="35" customWidth="1"/>
    <col min="13829" max="13829" width="27.08984375" style="35" customWidth="1"/>
    <col min="13830" max="13831" width="17.08984375" style="35" customWidth="1"/>
    <col min="13832" max="13832" width="17.1796875" style="35" customWidth="1"/>
    <col min="13833" max="13836" width="17.08984375" style="35" customWidth="1"/>
    <col min="13837" max="14080" width="8.90625" style="35"/>
    <col min="14081" max="14081" width="6.08984375" style="35" customWidth="1"/>
    <col min="14082" max="14082" width="14.1796875" style="35" customWidth="1"/>
    <col min="14083" max="14083" width="48.08984375" style="35" customWidth="1"/>
    <col min="14084" max="14084" width="28.36328125" style="35" customWidth="1"/>
    <col min="14085" max="14085" width="27.08984375" style="35" customWidth="1"/>
    <col min="14086" max="14087" width="17.08984375" style="35" customWidth="1"/>
    <col min="14088" max="14088" width="17.1796875" style="35" customWidth="1"/>
    <col min="14089" max="14092" width="17.08984375" style="35" customWidth="1"/>
    <col min="14093" max="14336" width="8.90625" style="35"/>
    <col min="14337" max="14337" width="6.08984375" style="35" customWidth="1"/>
    <col min="14338" max="14338" width="14.1796875" style="35" customWidth="1"/>
    <col min="14339" max="14339" width="48.08984375" style="35" customWidth="1"/>
    <col min="14340" max="14340" width="28.36328125" style="35" customWidth="1"/>
    <col min="14341" max="14341" width="27.08984375" style="35" customWidth="1"/>
    <col min="14342" max="14343" width="17.08984375" style="35" customWidth="1"/>
    <col min="14344" max="14344" width="17.1796875" style="35" customWidth="1"/>
    <col min="14345" max="14348" width="17.08984375" style="35" customWidth="1"/>
    <col min="14349" max="14592" width="8.90625" style="35"/>
    <col min="14593" max="14593" width="6.08984375" style="35" customWidth="1"/>
    <col min="14594" max="14594" width="14.1796875" style="35" customWidth="1"/>
    <col min="14595" max="14595" width="48.08984375" style="35" customWidth="1"/>
    <col min="14596" max="14596" width="28.36328125" style="35" customWidth="1"/>
    <col min="14597" max="14597" width="27.08984375" style="35" customWidth="1"/>
    <col min="14598" max="14599" width="17.08984375" style="35" customWidth="1"/>
    <col min="14600" max="14600" width="17.1796875" style="35" customWidth="1"/>
    <col min="14601" max="14604" width="17.08984375" style="35" customWidth="1"/>
    <col min="14605" max="14848" width="8.90625" style="35"/>
    <col min="14849" max="14849" width="6.08984375" style="35" customWidth="1"/>
    <col min="14850" max="14850" width="14.1796875" style="35" customWidth="1"/>
    <col min="14851" max="14851" width="48.08984375" style="35" customWidth="1"/>
    <col min="14852" max="14852" width="28.36328125" style="35" customWidth="1"/>
    <col min="14853" max="14853" width="27.08984375" style="35" customWidth="1"/>
    <col min="14854" max="14855" width="17.08984375" style="35" customWidth="1"/>
    <col min="14856" max="14856" width="17.1796875" style="35" customWidth="1"/>
    <col min="14857" max="14860" width="17.08984375" style="35" customWidth="1"/>
    <col min="14861" max="15104" width="8.90625" style="35"/>
    <col min="15105" max="15105" width="6.08984375" style="35" customWidth="1"/>
    <col min="15106" max="15106" width="14.1796875" style="35" customWidth="1"/>
    <col min="15107" max="15107" width="48.08984375" style="35" customWidth="1"/>
    <col min="15108" max="15108" width="28.36328125" style="35" customWidth="1"/>
    <col min="15109" max="15109" width="27.08984375" style="35" customWidth="1"/>
    <col min="15110" max="15111" width="17.08984375" style="35" customWidth="1"/>
    <col min="15112" max="15112" width="17.1796875" style="35" customWidth="1"/>
    <col min="15113" max="15116" width="17.08984375" style="35" customWidth="1"/>
    <col min="15117" max="15360" width="8.90625" style="35"/>
    <col min="15361" max="15361" width="6.08984375" style="35" customWidth="1"/>
    <col min="15362" max="15362" width="14.1796875" style="35" customWidth="1"/>
    <col min="15363" max="15363" width="48.08984375" style="35" customWidth="1"/>
    <col min="15364" max="15364" width="28.36328125" style="35" customWidth="1"/>
    <col min="15365" max="15365" width="27.08984375" style="35" customWidth="1"/>
    <col min="15366" max="15367" width="17.08984375" style="35" customWidth="1"/>
    <col min="15368" max="15368" width="17.1796875" style="35" customWidth="1"/>
    <col min="15369" max="15372" width="17.08984375" style="35" customWidth="1"/>
    <col min="15373" max="15616" width="8.90625" style="35"/>
    <col min="15617" max="15617" width="6.08984375" style="35" customWidth="1"/>
    <col min="15618" max="15618" width="14.1796875" style="35" customWidth="1"/>
    <col min="15619" max="15619" width="48.08984375" style="35" customWidth="1"/>
    <col min="15620" max="15620" width="28.36328125" style="35" customWidth="1"/>
    <col min="15621" max="15621" width="27.08984375" style="35" customWidth="1"/>
    <col min="15622" max="15623" width="17.08984375" style="35" customWidth="1"/>
    <col min="15624" max="15624" width="17.1796875" style="35" customWidth="1"/>
    <col min="15625" max="15628" width="17.08984375" style="35" customWidth="1"/>
    <col min="15629" max="15872" width="8.90625" style="35"/>
    <col min="15873" max="15873" width="6.08984375" style="35" customWidth="1"/>
    <col min="15874" max="15874" width="14.1796875" style="35" customWidth="1"/>
    <col min="15875" max="15875" width="48.08984375" style="35" customWidth="1"/>
    <col min="15876" max="15876" width="28.36328125" style="35" customWidth="1"/>
    <col min="15877" max="15877" width="27.08984375" style="35" customWidth="1"/>
    <col min="15878" max="15879" width="17.08984375" style="35" customWidth="1"/>
    <col min="15880" max="15880" width="17.1796875" style="35" customWidth="1"/>
    <col min="15881" max="15884" width="17.08984375" style="35" customWidth="1"/>
    <col min="15885" max="16128" width="8.90625" style="35"/>
    <col min="16129" max="16129" width="6.08984375" style="35" customWidth="1"/>
    <col min="16130" max="16130" width="14.1796875" style="35" customWidth="1"/>
    <col min="16131" max="16131" width="48.08984375" style="35" customWidth="1"/>
    <col min="16132" max="16132" width="28.36328125" style="35" customWidth="1"/>
    <col min="16133" max="16133" width="27.08984375" style="35" customWidth="1"/>
    <col min="16134" max="16135" width="17.08984375" style="35" customWidth="1"/>
    <col min="16136" max="16136" width="17.1796875" style="35" customWidth="1"/>
    <col min="16137" max="16140" width="17.08984375" style="35" customWidth="1"/>
    <col min="16141" max="16384" width="8.90625" style="35"/>
  </cols>
  <sheetData>
    <row r="1" spans="1:23" ht="14">
      <c r="A1" s="54" t="s">
        <v>242</v>
      </c>
      <c r="N1" s="124" t="s">
        <v>327</v>
      </c>
      <c r="O1" s="124" t="s">
        <v>328</v>
      </c>
      <c r="P1" s="124" t="s">
        <v>329</v>
      </c>
      <c r="Q1" s="124" t="s">
        <v>330</v>
      </c>
      <c r="R1" s="124" t="s">
        <v>331</v>
      </c>
      <c r="S1" s="124" t="s">
        <v>332</v>
      </c>
      <c r="T1" s="119"/>
    </row>
    <row r="2" spans="1:23" ht="21" customHeight="1">
      <c r="B2" s="68"/>
      <c r="C2" s="68"/>
      <c r="D2" s="68"/>
      <c r="E2" s="69" t="s">
        <v>299</v>
      </c>
      <c r="F2" s="68"/>
      <c r="G2" s="68"/>
      <c r="H2" s="68"/>
      <c r="I2" s="68"/>
      <c r="J2" s="68"/>
      <c r="K2" s="68"/>
      <c r="L2" s="68"/>
      <c r="N2" s="124" t="e">
        <f>文書番号</f>
        <v>#NAME?</v>
      </c>
      <c r="O2" s="125" t="e">
        <f>交付申請日</f>
        <v>#NAME?</v>
      </c>
      <c r="P2" s="124" t="e">
        <f>申請者</f>
        <v>#NAME?</v>
      </c>
      <c r="Q2" s="124" t="e">
        <f>代表者職氏名</f>
        <v>#NAME?</v>
      </c>
      <c r="R2" s="125" t="e">
        <f>着手予定日</f>
        <v>#NAME?</v>
      </c>
      <c r="S2" s="125" t="e">
        <f>完了予定日</f>
        <v>#NAME?</v>
      </c>
      <c r="T2" s="119"/>
    </row>
    <row r="3" spans="1:23" ht="21">
      <c r="A3" s="66"/>
      <c r="B3" s="66"/>
      <c r="C3" s="66"/>
      <c r="D3" s="66"/>
      <c r="E3" s="66"/>
      <c r="F3" s="66"/>
      <c r="G3" s="66"/>
      <c r="H3" s="66"/>
      <c r="I3" s="66"/>
      <c r="J3" s="66"/>
      <c r="K3" s="66"/>
      <c r="N3" s="124" t="s">
        <v>318</v>
      </c>
      <c r="O3" s="124" t="s">
        <v>319</v>
      </c>
      <c r="P3" s="124" t="s">
        <v>320</v>
      </c>
      <c r="Q3" s="124" t="s">
        <v>321</v>
      </c>
      <c r="R3" s="124" t="s">
        <v>31</v>
      </c>
      <c r="S3" s="124" t="s">
        <v>333</v>
      </c>
      <c r="T3" s="91" t="s">
        <v>334</v>
      </c>
      <c r="V3" s="127" t="s">
        <v>335</v>
      </c>
      <c r="W3" s="127" t="s">
        <v>336</v>
      </c>
    </row>
    <row r="4" spans="1:23" ht="16.5">
      <c r="A4" s="51"/>
      <c r="B4" s="52"/>
      <c r="C4" s="52"/>
      <c r="D4" s="52"/>
      <c r="E4" s="52"/>
      <c r="F4" s="52"/>
      <c r="G4" s="52"/>
      <c r="I4" s="74" t="s">
        <v>98</v>
      </c>
      <c r="J4" s="281"/>
      <c r="K4" s="281"/>
      <c r="L4" s="281"/>
      <c r="N4" s="92" t="str">
        <f>連絡用宛名!G4&amp;連絡用宛名!H4&amp;連絡用宛名!I4&amp;"-"&amp;連絡用宛名!J4&amp;連絡用宛名!K4&amp;連絡用宛名!L4&amp;連絡用宛名!M4</f>
        <v>0-</v>
      </c>
      <c r="O4" s="126">
        <f>連絡用宛名!C18</f>
        <v>0</v>
      </c>
      <c r="P4" s="126">
        <f>連絡用宛名!C24</f>
        <v>0</v>
      </c>
      <c r="Q4" s="126" t="str">
        <f>連絡用宛名!C25</f>
        <v>　　様</v>
      </c>
      <c r="R4" s="92">
        <f>'1)交付申請書'!W40</f>
        <v>0</v>
      </c>
      <c r="S4" s="92">
        <f>'1)交付申請書'!W43</f>
        <v>0</v>
      </c>
      <c r="T4" s="92" t="str">
        <f>IF('5)事前着手届'!D30&lt;&gt;"","有","")</f>
        <v/>
      </c>
      <c r="V4" s="126" t="e">
        <f>総事業費</f>
        <v>#NAME?</v>
      </c>
      <c r="W4" s="126">
        <f>L38</f>
        <v>0</v>
      </c>
    </row>
    <row r="5" spans="1:23" ht="16.5">
      <c r="A5" s="53"/>
    </row>
    <row r="6" spans="1:23" ht="16.25" customHeight="1">
      <c r="A6" s="277" t="s">
        <v>45</v>
      </c>
      <c r="B6" s="279" t="s">
        <v>453</v>
      </c>
      <c r="C6" s="279" t="s">
        <v>450</v>
      </c>
      <c r="D6" s="279" t="s">
        <v>63</v>
      </c>
      <c r="E6" s="282" t="s">
        <v>47</v>
      </c>
      <c r="F6" s="282" t="s">
        <v>65</v>
      </c>
      <c r="G6" s="282" t="s">
        <v>101</v>
      </c>
      <c r="H6" s="282" t="s">
        <v>451</v>
      </c>
      <c r="I6" s="286" t="s">
        <v>452</v>
      </c>
      <c r="J6" s="282" t="s">
        <v>480</v>
      </c>
      <c r="K6" s="282" t="s">
        <v>481</v>
      </c>
      <c r="L6" s="284" t="s">
        <v>249</v>
      </c>
      <c r="N6" s="119" t="s">
        <v>96</v>
      </c>
      <c r="O6" s="122" t="s">
        <v>64</v>
      </c>
      <c r="P6" s="122" t="s">
        <v>47</v>
      </c>
      <c r="Q6" s="122" t="s">
        <v>93</v>
      </c>
    </row>
    <row r="7" spans="1:23" ht="74.25" customHeight="1">
      <c r="A7" s="278"/>
      <c r="B7" s="280"/>
      <c r="C7" s="280"/>
      <c r="D7" s="280"/>
      <c r="E7" s="283"/>
      <c r="F7" s="283"/>
      <c r="G7" s="283"/>
      <c r="H7" s="283"/>
      <c r="I7" s="283"/>
      <c r="J7" s="283"/>
      <c r="K7" s="283"/>
      <c r="L7" s="285"/>
      <c r="N7" s="119"/>
      <c r="O7" s="122"/>
      <c r="P7" s="122"/>
      <c r="Q7" s="122"/>
    </row>
    <row r="8" spans="1:23" ht="14">
      <c r="A8" s="62">
        <f>ROW(A8)-7</f>
        <v>1</v>
      </c>
      <c r="B8" s="77"/>
      <c r="C8" s="77"/>
      <c r="D8" s="77"/>
      <c r="E8" s="76"/>
      <c r="F8" s="76">
        <v>0</v>
      </c>
      <c r="G8" s="63">
        <f>E8-F8</f>
        <v>0</v>
      </c>
      <c r="H8" s="63">
        <f>ROUNDDOWN(G8*1/2,0)</f>
        <v>0</v>
      </c>
      <c r="I8" s="63">
        <v>500000</v>
      </c>
      <c r="J8" s="149"/>
      <c r="K8" s="63">
        <f>MIN(H8,I8-J8)</f>
        <v>0</v>
      </c>
      <c r="L8" s="63">
        <f>ROUNDDOWN(K8,-3)</f>
        <v>0</v>
      </c>
      <c r="N8" s="35" t="e">
        <f>VLOOKUP(B8&amp;C8,'1-2)計画書'!A:C,4,0)</f>
        <v>#N/A</v>
      </c>
      <c r="O8" s="121" t="e">
        <f>SUMIFS('1-2)計画書'!N$8:N$37,'1-2)計画書'!$B$8:$B$37,$B8,'1-2)計画書'!#REF!,$C8)</f>
        <v>#REF!</v>
      </c>
      <c r="P8" s="121" t="e">
        <f>SUMIFS('1-2)計画書'!O$8:O$37,'1-2)計画書'!$B$8:$B$37,$B8,'1-2)計画書'!#REF!,$C8)</f>
        <v>#REF!</v>
      </c>
      <c r="Q8" s="121" t="e">
        <f>SUMIFS('1-2)計画書'!P$8:P$37,'1-2)計画書'!$B$8:$B$37,$B8,'1-2)計画書'!#REF!,$C8)</f>
        <v>#REF!</v>
      </c>
    </row>
    <row r="9" spans="1:23" ht="14">
      <c r="A9" s="62">
        <f t="shared" ref="A9:A37" si="0">ROW(A9)-7</f>
        <v>2</v>
      </c>
      <c r="B9" s="77"/>
      <c r="C9" s="77"/>
      <c r="D9" s="77"/>
      <c r="E9" s="76"/>
      <c r="F9" s="76"/>
      <c r="G9" s="63">
        <f t="shared" ref="G9:G37" si="1">E9-F9</f>
        <v>0</v>
      </c>
      <c r="H9" s="63">
        <f t="shared" ref="H9:H37" si="2">ROUNDDOWN(G9*1/2,0)</f>
        <v>0</v>
      </c>
      <c r="I9" s="63">
        <v>500000</v>
      </c>
      <c r="J9" s="149"/>
      <c r="K9" s="63">
        <f t="shared" ref="K9:K37" si="3">MIN(H9,I9-J9)</f>
        <v>0</v>
      </c>
      <c r="L9" s="63">
        <f t="shared" ref="L9:L37" si="4">ROUNDDOWN(K9,-3)</f>
        <v>0</v>
      </c>
      <c r="N9" s="35" t="e">
        <f>VLOOKUP(B9&amp;C9,'1-2)計画書'!A:C,4,0)</f>
        <v>#N/A</v>
      </c>
      <c r="O9" s="121" t="e">
        <f>SUMIFS('1-2)計画書'!N$8:N$37,'1-2)計画書'!$B$8:$B$37,$B9,'1-2)計画書'!#REF!,$C9)</f>
        <v>#REF!</v>
      </c>
      <c r="P9" s="121" t="e">
        <f>SUMIFS('1-2)計画書'!O$8:O$37,'1-2)計画書'!$B$8:$B$37,$B9,'1-2)計画書'!#REF!,$C9)</f>
        <v>#REF!</v>
      </c>
      <c r="Q9" s="121" t="e">
        <f>SUMIFS('1-2)計画書'!P$8:P$37,'1-2)計画書'!$B$8:$B$37,$B9,'1-2)計画書'!#REF!,$C9)</f>
        <v>#REF!</v>
      </c>
    </row>
    <row r="10" spans="1:23" ht="14">
      <c r="A10" s="62">
        <f t="shared" si="0"/>
        <v>3</v>
      </c>
      <c r="B10" s="77"/>
      <c r="C10" s="77"/>
      <c r="D10" s="77"/>
      <c r="E10" s="76"/>
      <c r="F10" s="76"/>
      <c r="G10" s="63">
        <f t="shared" si="1"/>
        <v>0</v>
      </c>
      <c r="H10" s="63">
        <f t="shared" si="2"/>
        <v>0</v>
      </c>
      <c r="I10" s="63">
        <v>500000</v>
      </c>
      <c r="J10" s="149"/>
      <c r="K10" s="63">
        <f t="shared" si="3"/>
        <v>0</v>
      </c>
      <c r="L10" s="63">
        <f t="shared" si="4"/>
        <v>0</v>
      </c>
      <c r="N10" s="35" t="e">
        <f>VLOOKUP(B10&amp;C10,'1-2)計画書'!A:C,4,0)</f>
        <v>#N/A</v>
      </c>
      <c r="O10" s="121" t="e">
        <f>SUMIFS('1-2)計画書'!N$8:N$37,'1-2)計画書'!$B$8:$B$37,$B10,'1-2)計画書'!#REF!,$C10)</f>
        <v>#REF!</v>
      </c>
      <c r="P10" s="121" t="e">
        <f>SUMIFS('1-2)計画書'!O$8:O$37,'1-2)計画書'!$B$8:$B$37,$B10,'1-2)計画書'!#REF!,$C10)</f>
        <v>#REF!</v>
      </c>
      <c r="Q10" s="121" t="e">
        <f>SUMIFS('1-2)計画書'!P$8:P$37,'1-2)計画書'!$B$8:$B$37,$B10,'1-2)計画書'!#REF!,$C10)</f>
        <v>#REF!</v>
      </c>
    </row>
    <row r="11" spans="1:23" ht="14">
      <c r="A11" s="62">
        <f t="shared" si="0"/>
        <v>4</v>
      </c>
      <c r="B11" s="77"/>
      <c r="C11" s="77"/>
      <c r="D11" s="77"/>
      <c r="E11" s="76"/>
      <c r="F11" s="76"/>
      <c r="G11" s="63">
        <f t="shared" si="1"/>
        <v>0</v>
      </c>
      <c r="H11" s="63">
        <f t="shared" si="2"/>
        <v>0</v>
      </c>
      <c r="I11" s="63">
        <v>500000</v>
      </c>
      <c r="J11" s="149"/>
      <c r="K11" s="63">
        <f t="shared" si="3"/>
        <v>0</v>
      </c>
      <c r="L11" s="63">
        <f t="shared" si="4"/>
        <v>0</v>
      </c>
      <c r="N11" s="35" t="e">
        <f>VLOOKUP(B11&amp;C11,'1-2)計画書'!A:C,4,0)</f>
        <v>#N/A</v>
      </c>
      <c r="O11" s="121" t="e">
        <f>SUMIFS('1-2)計画書'!N$8:N$37,'1-2)計画書'!$B$8:$B$37,$B11,'1-2)計画書'!#REF!,$C11)</f>
        <v>#REF!</v>
      </c>
      <c r="P11" s="121" t="e">
        <f>SUMIFS('1-2)計画書'!O$8:O$37,'1-2)計画書'!$B$8:$B$37,$B11,'1-2)計画書'!#REF!,$C11)</f>
        <v>#REF!</v>
      </c>
      <c r="Q11" s="121" t="e">
        <f>SUMIFS('1-2)計画書'!P$8:P$37,'1-2)計画書'!$B$8:$B$37,$B11,'1-2)計画書'!#REF!,$C11)</f>
        <v>#REF!</v>
      </c>
    </row>
    <row r="12" spans="1:23" ht="14">
      <c r="A12" s="62">
        <f t="shared" si="0"/>
        <v>5</v>
      </c>
      <c r="B12" s="77"/>
      <c r="C12" s="77"/>
      <c r="D12" s="77"/>
      <c r="E12" s="76"/>
      <c r="F12" s="76"/>
      <c r="G12" s="63">
        <f t="shared" si="1"/>
        <v>0</v>
      </c>
      <c r="H12" s="63">
        <f t="shared" si="2"/>
        <v>0</v>
      </c>
      <c r="I12" s="63">
        <v>500000</v>
      </c>
      <c r="J12" s="149"/>
      <c r="K12" s="63">
        <f t="shared" si="3"/>
        <v>0</v>
      </c>
      <c r="L12" s="63">
        <f t="shared" si="4"/>
        <v>0</v>
      </c>
      <c r="N12" s="35" t="e">
        <f>VLOOKUP(B12&amp;C12,'1-2)計画書'!A:C,4,0)</f>
        <v>#N/A</v>
      </c>
      <c r="O12" s="121" t="e">
        <f>SUMIFS('1-2)計画書'!N$8:N$37,'1-2)計画書'!$B$8:$B$37,$B12,'1-2)計画書'!#REF!,$C12)</f>
        <v>#REF!</v>
      </c>
      <c r="P12" s="121" t="e">
        <f>SUMIFS('1-2)計画書'!O$8:O$37,'1-2)計画書'!$B$8:$B$37,$B12,'1-2)計画書'!#REF!,$C12)</f>
        <v>#REF!</v>
      </c>
      <c r="Q12" s="121" t="e">
        <f>SUMIFS('1-2)計画書'!P$8:P$37,'1-2)計画書'!$B$8:$B$37,$B12,'1-2)計画書'!#REF!,$C12)</f>
        <v>#REF!</v>
      </c>
    </row>
    <row r="13" spans="1:23" ht="14">
      <c r="A13" s="62">
        <f t="shared" si="0"/>
        <v>6</v>
      </c>
      <c r="B13" s="77"/>
      <c r="C13" s="77"/>
      <c r="D13" s="77"/>
      <c r="E13" s="76"/>
      <c r="F13" s="76"/>
      <c r="G13" s="63">
        <f t="shared" si="1"/>
        <v>0</v>
      </c>
      <c r="H13" s="63">
        <f t="shared" si="2"/>
        <v>0</v>
      </c>
      <c r="I13" s="63">
        <v>500000</v>
      </c>
      <c r="J13" s="149"/>
      <c r="K13" s="63">
        <f t="shared" si="3"/>
        <v>0</v>
      </c>
      <c r="L13" s="63">
        <f t="shared" si="4"/>
        <v>0</v>
      </c>
      <c r="N13" s="35" t="e">
        <f>VLOOKUP(B13&amp;C13,'1-2)計画書'!A:C,4,0)</f>
        <v>#N/A</v>
      </c>
      <c r="O13" s="121" t="e">
        <f>SUMIFS('1-2)計画書'!N$8:N$37,'1-2)計画書'!$B$8:$B$37,$B13,'1-2)計画書'!#REF!,$C13)</f>
        <v>#REF!</v>
      </c>
      <c r="P13" s="121" t="e">
        <f>SUMIFS('1-2)計画書'!O$8:O$37,'1-2)計画書'!$B$8:$B$37,$B13,'1-2)計画書'!#REF!,$C13)</f>
        <v>#REF!</v>
      </c>
      <c r="Q13" s="121" t="e">
        <f>SUMIFS('1-2)計画書'!P$8:P$37,'1-2)計画書'!$B$8:$B$37,$B13,'1-2)計画書'!#REF!,$C13)</f>
        <v>#REF!</v>
      </c>
    </row>
    <row r="14" spans="1:23" ht="14">
      <c r="A14" s="62">
        <f t="shared" si="0"/>
        <v>7</v>
      </c>
      <c r="B14" s="77"/>
      <c r="C14" s="77"/>
      <c r="D14" s="77"/>
      <c r="E14" s="76"/>
      <c r="F14" s="76"/>
      <c r="G14" s="63">
        <f t="shared" si="1"/>
        <v>0</v>
      </c>
      <c r="H14" s="63">
        <f t="shared" si="2"/>
        <v>0</v>
      </c>
      <c r="I14" s="63">
        <v>500000</v>
      </c>
      <c r="J14" s="149"/>
      <c r="K14" s="63">
        <f t="shared" si="3"/>
        <v>0</v>
      </c>
      <c r="L14" s="63">
        <f t="shared" si="4"/>
        <v>0</v>
      </c>
      <c r="N14" s="35" t="e">
        <f>VLOOKUP(B14&amp;C14,'1-2)計画書'!A:C,4,0)</f>
        <v>#N/A</v>
      </c>
      <c r="O14" s="121" t="e">
        <f>SUMIFS('1-2)計画書'!N$8:N$37,'1-2)計画書'!$B$8:$B$37,$B14,'1-2)計画書'!#REF!,$C14)</f>
        <v>#REF!</v>
      </c>
      <c r="P14" s="121" t="e">
        <f>SUMIFS('1-2)計画書'!O$8:O$37,'1-2)計画書'!$B$8:$B$37,$B14,'1-2)計画書'!#REF!,$C14)</f>
        <v>#REF!</v>
      </c>
      <c r="Q14" s="121" t="e">
        <f>SUMIFS('1-2)計画書'!P$8:P$37,'1-2)計画書'!$B$8:$B$37,$B14,'1-2)計画書'!#REF!,$C14)</f>
        <v>#REF!</v>
      </c>
    </row>
    <row r="15" spans="1:23" ht="14">
      <c r="A15" s="62">
        <f t="shared" si="0"/>
        <v>8</v>
      </c>
      <c r="B15" s="77"/>
      <c r="C15" s="77"/>
      <c r="D15" s="77"/>
      <c r="E15" s="76"/>
      <c r="F15" s="76"/>
      <c r="G15" s="63">
        <f t="shared" si="1"/>
        <v>0</v>
      </c>
      <c r="H15" s="63">
        <f t="shared" si="2"/>
        <v>0</v>
      </c>
      <c r="I15" s="63">
        <v>500000</v>
      </c>
      <c r="J15" s="149"/>
      <c r="K15" s="63">
        <f t="shared" si="3"/>
        <v>0</v>
      </c>
      <c r="L15" s="63">
        <f t="shared" si="4"/>
        <v>0</v>
      </c>
      <c r="N15" s="35" t="e">
        <f>VLOOKUP(B15&amp;C15,'1-2)計画書'!A:C,4,0)</f>
        <v>#N/A</v>
      </c>
      <c r="O15" s="121" t="e">
        <f>SUMIFS('1-2)計画書'!N$8:N$37,'1-2)計画書'!$B$8:$B$37,$B15,'1-2)計画書'!#REF!,$C15)</f>
        <v>#REF!</v>
      </c>
      <c r="P15" s="121" t="e">
        <f>SUMIFS('1-2)計画書'!O$8:O$37,'1-2)計画書'!$B$8:$B$37,$B15,'1-2)計画書'!#REF!,$C15)</f>
        <v>#REF!</v>
      </c>
      <c r="Q15" s="121" t="e">
        <f>SUMIFS('1-2)計画書'!P$8:P$37,'1-2)計画書'!$B$8:$B$37,$B15,'1-2)計画書'!#REF!,$C15)</f>
        <v>#REF!</v>
      </c>
    </row>
    <row r="16" spans="1:23" ht="14">
      <c r="A16" s="62">
        <f t="shared" si="0"/>
        <v>9</v>
      </c>
      <c r="B16" s="77"/>
      <c r="C16" s="77"/>
      <c r="D16" s="77"/>
      <c r="E16" s="76"/>
      <c r="F16" s="76"/>
      <c r="G16" s="63">
        <f t="shared" si="1"/>
        <v>0</v>
      </c>
      <c r="H16" s="63">
        <f t="shared" si="2"/>
        <v>0</v>
      </c>
      <c r="I16" s="63">
        <v>500000</v>
      </c>
      <c r="J16" s="149"/>
      <c r="K16" s="63">
        <f t="shared" si="3"/>
        <v>0</v>
      </c>
      <c r="L16" s="63">
        <f t="shared" si="4"/>
        <v>0</v>
      </c>
      <c r="N16" s="35" t="e">
        <f>VLOOKUP(B16&amp;C16,'1-2)計画書'!A:C,4,0)</f>
        <v>#N/A</v>
      </c>
      <c r="O16" s="121" t="e">
        <f>SUMIFS('1-2)計画書'!N$8:N$37,'1-2)計画書'!$B$8:$B$37,$B16,'1-2)計画書'!#REF!,$C16)</f>
        <v>#REF!</v>
      </c>
      <c r="P16" s="121" t="e">
        <f>SUMIFS('1-2)計画書'!O$8:O$37,'1-2)計画書'!$B$8:$B$37,$B16,'1-2)計画書'!#REF!,$C16)</f>
        <v>#REF!</v>
      </c>
      <c r="Q16" s="121" t="e">
        <f>SUMIFS('1-2)計画書'!P$8:P$37,'1-2)計画書'!$B$8:$B$37,$B16,'1-2)計画書'!#REF!,$C16)</f>
        <v>#REF!</v>
      </c>
    </row>
    <row r="17" spans="1:17" ht="14">
      <c r="A17" s="62">
        <f t="shared" si="0"/>
        <v>10</v>
      </c>
      <c r="B17" s="77"/>
      <c r="C17" s="77"/>
      <c r="D17" s="77"/>
      <c r="E17" s="76"/>
      <c r="F17" s="76"/>
      <c r="G17" s="63">
        <f t="shared" si="1"/>
        <v>0</v>
      </c>
      <c r="H17" s="63">
        <f t="shared" si="2"/>
        <v>0</v>
      </c>
      <c r="I17" s="63">
        <v>500000</v>
      </c>
      <c r="J17" s="149"/>
      <c r="K17" s="63">
        <f t="shared" si="3"/>
        <v>0</v>
      </c>
      <c r="L17" s="63">
        <f t="shared" si="4"/>
        <v>0</v>
      </c>
      <c r="N17" s="35" t="e">
        <f>VLOOKUP(B17&amp;C17,'1-2)計画書'!A:C,4,0)</f>
        <v>#N/A</v>
      </c>
      <c r="O17" s="121" t="e">
        <f>SUMIFS('1-2)計画書'!N$8:N$37,'1-2)計画書'!$B$8:$B$37,$B17,'1-2)計画書'!#REF!,$C17)</f>
        <v>#REF!</v>
      </c>
      <c r="P17" s="121" t="e">
        <f>SUMIFS('1-2)計画書'!O$8:O$37,'1-2)計画書'!$B$8:$B$37,$B17,'1-2)計画書'!#REF!,$C17)</f>
        <v>#REF!</v>
      </c>
      <c r="Q17" s="121" t="e">
        <f>SUMIFS('1-2)計画書'!P$8:P$37,'1-2)計画書'!$B$8:$B$37,$B17,'1-2)計画書'!#REF!,$C17)</f>
        <v>#REF!</v>
      </c>
    </row>
    <row r="18" spans="1:17" ht="14">
      <c r="A18" s="62">
        <f t="shared" si="0"/>
        <v>11</v>
      </c>
      <c r="B18" s="77"/>
      <c r="C18" s="77"/>
      <c r="D18" s="77"/>
      <c r="E18" s="76"/>
      <c r="F18" s="76"/>
      <c r="G18" s="63">
        <f t="shared" si="1"/>
        <v>0</v>
      </c>
      <c r="H18" s="63">
        <f t="shared" si="2"/>
        <v>0</v>
      </c>
      <c r="I18" s="63">
        <v>500000</v>
      </c>
      <c r="J18" s="149"/>
      <c r="K18" s="63">
        <f t="shared" si="3"/>
        <v>0</v>
      </c>
      <c r="L18" s="63">
        <f t="shared" si="4"/>
        <v>0</v>
      </c>
      <c r="N18" s="35" t="e">
        <f>VLOOKUP(B18&amp;C18,'1-2)計画書'!A:C,4,0)</f>
        <v>#N/A</v>
      </c>
      <c r="O18" s="121" t="e">
        <f>SUMIFS('1-2)計画書'!N$8:N$37,'1-2)計画書'!$B$8:$B$37,$B18,'1-2)計画書'!#REF!,$C18)</f>
        <v>#REF!</v>
      </c>
      <c r="P18" s="121" t="e">
        <f>SUMIFS('1-2)計画書'!O$8:O$37,'1-2)計画書'!$B$8:$B$37,$B18,'1-2)計画書'!#REF!,$C18)</f>
        <v>#REF!</v>
      </c>
      <c r="Q18" s="121" t="e">
        <f>SUMIFS('1-2)計画書'!P$8:P$37,'1-2)計画書'!$B$8:$B$37,$B18,'1-2)計画書'!#REF!,$C18)</f>
        <v>#REF!</v>
      </c>
    </row>
    <row r="19" spans="1:17" ht="14">
      <c r="A19" s="62">
        <f t="shared" si="0"/>
        <v>12</v>
      </c>
      <c r="B19" s="77"/>
      <c r="C19" s="77"/>
      <c r="D19" s="77"/>
      <c r="E19" s="76"/>
      <c r="F19" s="76"/>
      <c r="G19" s="63">
        <f t="shared" si="1"/>
        <v>0</v>
      </c>
      <c r="H19" s="63">
        <f t="shared" si="2"/>
        <v>0</v>
      </c>
      <c r="I19" s="63">
        <v>500000</v>
      </c>
      <c r="J19" s="149"/>
      <c r="K19" s="63">
        <f t="shared" si="3"/>
        <v>0</v>
      </c>
      <c r="L19" s="63">
        <f t="shared" si="4"/>
        <v>0</v>
      </c>
      <c r="N19" s="35" t="e">
        <f>VLOOKUP(B19&amp;C19,'1-2)計画書'!A:C,4,0)</f>
        <v>#N/A</v>
      </c>
      <c r="O19" s="121" t="e">
        <f>SUMIFS('1-2)計画書'!N$8:N$37,'1-2)計画書'!$B$8:$B$37,$B19,'1-2)計画書'!#REF!,$C19)</f>
        <v>#REF!</v>
      </c>
      <c r="P19" s="121" t="e">
        <f>SUMIFS('1-2)計画書'!O$8:O$37,'1-2)計画書'!$B$8:$B$37,$B19,'1-2)計画書'!#REF!,$C19)</f>
        <v>#REF!</v>
      </c>
      <c r="Q19" s="121" t="e">
        <f>SUMIFS('1-2)計画書'!P$8:P$37,'1-2)計画書'!$B$8:$B$37,$B19,'1-2)計画書'!#REF!,$C19)</f>
        <v>#REF!</v>
      </c>
    </row>
    <row r="20" spans="1:17" ht="14">
      <c r="A20" s="62">
        <f t="shared" si="0"/>
        <v>13</v>
      </c>
      <c r="B20" s="77"/>
      <c r="C20" s="77"/>
      <c r="D20" s="77"/>
      <c r="E20" s="76"/>
      <c r="F20" s="76"/>
      <c r="G20" s="63">
        <f t="shared" si="1"/>
        <v>0</v>
      </c>
      <c r="H20" s="63">
        <f t="shared" si="2"/>
        <v>0</v>
      </c>
      <c r="I20" s="63">
        <v>500000</v>
      </c>
      <c r="J20" s="149"/>
      <c r="K20" s="63">
        <f t="shared" si="3"/>
        <v>0</v>
      </c>
      <c r="L20" s="63">
        <f t="shared" si="4"/>
        <v>0</v>
      </c>
      <c r="N20" s="35" t="e">
        <f>VLOOKUP(B20&amp;C20,'1-2)計画書'!A:C,4,0)</f>
        <v>#N/A</v>
      </c>
      <c r="O20" s="121" t="e">
        <f>SUMIFS('1-2)計画書'!N$8:N$37,'1-2)計画書'!$B$8:$B$37,$B20,'1-2)計画書'!#REF!,$C20)</f>
        <v>#REF!</v>
      </c>
      <c r="P20" s="121" t="e">
        <f>SUMIFS('1-2)計画書'!O$8:O$37,'1-2)計画書'!$B$8:$B$37,$B20,'1-2)計画書'!#REF!,$C20)</f>
        <v>#REF!</v>
      </c>
      <c r="Q20" s="121" t="e">
        <f>SUMIFS('1-2)計画書'!P$8:P$37,'1-2)計画書'!$B$8:$B$37,$B20,'1-2)計画書'!#REF!,$C20)</f>
        <v>#REF!</v>
      </c>
    </row>
    <row r="21" spans="1:17" ht="14">
      <c r="A21" s="62">
        <f t="shared" si="0"/>
        <v>14</v>
      </c>
      <c r="B21" s="77"/>
      <c r="C21" s="77"/>
      <c r="D21" s="77"/>
      <c r="E21" s="76"/>
      <c r="F21" s="76"/>
      <c r="G21" s="63">
        <f t="shared" si="1"/>
        <v>0</v>
      </c>
      <c r="H21" s="63">
        <f t="shared" si="2"/>
        <v>0</v>
      </c>
      <c r="I21" s="63">
        <v>500000</v>
      </c>
      <c r="J21" s="149"/>
      <c r="K21" s="63">
        <f t="shared" si="3"/>
        <v>0</v>
      </c>
      <c r="L21" s="63">
        <f t="shared" si="4"/>
        <v>0</v>
      </c>
      <c r="N21" s="35" t="e">
        <f>VLOOKUP(B21&amp;C21,'1-2)計画書'!A:C,4,0)</f>
        <v>#N/A</v>
      </c>
      <c r="O21" s="121" t="e">
        <f>SUMIFS('1-2)計画書'!N$8:N$37,'1-2)計画書'!$B$8:$B$37,$B21,'1-2)計画書'!#REF!,$C21)</f>
        <v>#REF!</v>
      </c>
      <c r="P21" s="121" t="e">
        <f>SUMIFS('1-2)計画書'!O$8:O$37,'1-2)計画書'!$B$8:$B$37,$B21,'1-2)計画書'!#REF!,$C21)</f>
        <v>#REF!</v>
      </c>
      <c r="Q21" s="121" t="e">
        <f>SUMIFS('1-2)計画書'!P$8:P$37,'1-2)計画書'!$B$8:$B$37,$B21,'1-2)計画書'!#REF!,$C21)</f>
        <v>#REF!</v>
      </c>
    </row>
    <row r="22" spans="1:17" ht="14">
      <c r="A22" s="62">
        <f t="shared" si="0"/>
        <v>15</v>
      </c>
      <c r="B22" s="77"/>
      <c r="C22" s="77"/>
      <c r="D22" s="77"/>
      <c r="E22" s="76"/>
      <c r="F22" s="76"/>
      <c r="G22" s="63">
        <f t="shared" si="1"/>
        <v>0</v>
      </c>
      <c r="H22" s="63">
        <f t="shared" si="2"/>
        <v>0</v>
      </c>
      <c r="I22" s="63">
        <v>500000</v>
      </c>
      <c r="J22" s="149"/>
      <c r="K22" s="63">
        <f t="shared" si="3"/>
        <v>0</v>
      </c>
      <c r="L22" s="63">
        <f t="shared" si="4"/>
        <v>0</v>
      </c>
      <c r="N22" s="35" t="e">
        <f>VLOOKUP(B22&amp;C22,'1-2)計画書'!A:C,4,0)</f>
        <v>#N/A</v>
      </c>
      <c r="O22" s="121" t="e">
        <f>SUMIFS('1-2)計画書'!N$8:N$37,'1-2)計画書'!$B$8:$B$37,$B22,'1-2)計画書'!#REF!,$C22)</f>
        <v>#REF!</v>
      </c>
      <c r="P22" s="121" t="e">
        <f>SUMIFS('1-2)計画書'!O$8:O$37,'1-2)計画書'!$B$8:$B$37,$B22,'1-2)計画書'!#REF!,$C22)</f>
        <v>#REF!</v>
      </c>
      <c r="Q22" s="121" t="e">
        <f>SUMIFS('1-2)計画書'!P$8:P$37,'1-2)計画書'!$B$8:$B$37,$B22,'1-2)計画書'!#REF!,$C22)</f>
        <v>#REF!</v>
      </c>
    </row>
    <row r="23" spans="1:17" ht="14">
      <c r="A23" s="62">
        <f t="shared" si="0"/>
        <v>16</v>
      </c>
      <c r="B23" s="77"/>
      <c r="C23" s="77"/>
      <c r="D23" s="77"/>
      <c r="E23" s="76"/>
      <c r="F23" s="76"/>
      <c r="G23" s="63">
        <f t="shared" si="1"/>
        <v>0</v>
      </c>
      <c r="H23" s="63">
        <f t="shared" si="2"/>
        <v>0</v>
      </c>
      <c r="I23" s="63">
        <v>500000</v>
      </c>
      <c r="J23" s="149"/>
      <c r="K23" s="63">
        <f t="shared" si="3"/>
        <v>0</v>
      </c>
      <c r="L23" s="63">
        <f t="shared" si="4"/>
        <v>0</v>
      </c>
      <c r="N23" s="35" t="e">
        <f>VLOOKUP(B23&amp;C23,'1-2)計画書'!A:C,4,0)</f>
        <v>#N/A</v>
      </c>
      <c r="O23" s="121" t="e">
        <f>SUMIFS('1-2)計画書'!N$8:N$37,'1-2)計画書'!$B$8:$B$37,$B23,'1-2)計画書'!#REF!,$C23)</f>
        <v>#REF!</v>
      </c>
      <c r="P23" s="121" t="e">
        <f>SUMIFS('1-2)計画書'!O$8:O$37,'1-2)計画書'!$B$8:$B$37,$B23,'1-2)計画書'!#REF!,$C23)</f>
        <v>#REF!</v>
      </c>
      <c r="Q23" s="121" t="e">
        <f>SUMIFS('1-2)計画書'!P$8:P$37,'1-2)計画書'!$B$8:$B$37,$B23,'1-2)計画書'!#REF!,$C23)</f>
        <v>#REF!</v>
      </c>
    </row>
    <row r="24" spans="1:17" ht="14">
      <c r="A24" s="62">
        <f t="shared" si="0"/>
        <v>17</v>
      </c>
      <c r="B24" s="77"/>
      <c r="C24" s="77"/>
      <c r="D24" s="77"/>
      <c r="E24" s="76"/>
      <c r="F24" s="76"/>
      <c r="G24" s="63">
        <f t="shared" si="1"/>
        <v>0</v>
      </c>
      <c r="H24" s="63">
        <f t="shared" si="2"/>
        <v>0</v>
      </c>
      <c r="I24" s="63">
        <v>500000</v>
      </c>
      <c r="J24" s="149"/>
      <c r="K24" s="63">
        <f t="shared" si="3"/>
        <v>0</v>
      </c>
      <c r="L24" s="63">
        <f t="shared" si="4"/>
        <v>0</v>
      </c>
      <c r="N24" s="35" t="e">
        <f>VLOOKUP(B24&amp;C24,'1-2)計画書'!A:C,4,0)</f>
        <v>#N/A</v>
      </c>
      <c r="O24" s="121" t="e">
        <f>SUMIFS('1-2)計画書'!N$8:N$37,'1-2)計画書'!$B$8:$B$37,$B24,'1-2)計画書'!#REF!,$C24)</f>
        <v>#REF!</v>
      </c>
      <c r="P24" s="121" t="e">
        <f>SUMIFS('1-2)計画書'!O$8:O$37,'1-2)計画書'!$B$8:$B$37,$B24,'1-2)計画書'!#REF!,$C24)</f>
        <v>#REF!</v>
      </c>
      <c r="Q24" s="121" t="e">
        <f>SUMIFS('1-2)計画書'!P$8:P$37,'1-2)計画書'!$B$8:$B$37,$B24,'1-2)計画書'!#REF!,$C24)</f>
        <v>#REF!</v>
      </c>
    </row>
    <row r="25" spans="1:17" ht="14">
      <c r="A25" s="62">
        <f t="shared" si="0"/>
        <v>18</v>
      </c>
      <c r="B25" s="77"/>
      <c r="C25" s="77"/>
      <c r="D25" s="77"/>
      <c r="E25" s="76"/>
      <c r="F25" s="76"/>
      <c r="G25" s="63">
        <f t="shared" si="1"/>
        <v>0</v>
      </c>
      <c r="H25" s="63">
        <f t="shared" si="2"/>
        <v>0</v>
      </c>
      <c r="I25" s="63">
        <v>500000</v>
      </c>
      <c r="J25" s="149"/>
      <c r="K25" s="63">
        <f t="shared" si="3"/>
        <v>0</v>
      </c>
      <c r="L25" s="63">
        <f t="shared" si="4"/>
        <v>0</v>
      </c>
      <c r="N25" s="35" t="e">
        <f>VLOOKUP(B25&amp;C25,'1-2)計画書'!A:C,4,0)</f>
        <v>#N/A</v>
      </c>
      <c r="O25" s="121" t="e">
        <f>SUMIFS('1-2)計画書'!N$8:N$37,'1-2)計画書'!$B$8:$B$37,$B25,'1-2)計画書'!#REF!,$C25)</f>
        <v>#REF!</v>
      </c>
      <c r="P25" s="121" t="e">
        <f>SUMIFS('1-2)計画書'!O$8:O$37,'1-2)計画書'!$B$8:$B$37,$B25,'1-2)計画書'!#REF!,$C25)</f>
        <v>#REF!</v>
      </c>
      <c r="Q25" s="121" t="e">
        <f>SUMIFS('1-2)計画書'!P$8:P$37,'1-2)計画書'!$B$8:$B$37,$B25,'1-2)計画書'!#REF!,$C25)</f>
        <v>#REF!</v>
      </c>
    </row>
    <row r="26" spans="1:17" ht="14">
      <c r="A26" s="62">
        <f t="shared" si="0"/>
        <v>19</v>
      </c>
      <c r="B26" s="77"/>
      <c r="C26" s="77"/>
      <c r="D26" s="77"/>
      <c r="E26" s="76"/>
      <c r="F26" s="76"/>
      <c r="G26" s="63">
        <f t="shared" si="1"/>
        <v>0</v>
      </c>
      <c r="H26" s="63">
        <f t="shared" si="2"/>
        <v>0</v>
      </c>
      <c r="I26" s="63">
        <v>500000</v>
      </c>
      <c r="J26" s="149"/>
      <c r="K26" s="63">
        <f t="shared" si="3"/>
        <v>0</v>
      </c>
      <c r="L26" s="63">
        <f t="shared" si="4"/>
        <v>0</v>
      </c>
      <c r="N26" s="35" t="e">
        <f>VLOOKUP(B26&amp;C26,'1-2)計画書'!A:C,4,0)</f>
        <v>#N/A</v>
      </c>
      <c r="O26" s="121" t="e">
        <f>SUMIFS('1-2)計画書'!N$8:N$37,'1-2)計画書'!$B$8:$B$37,$B26,'1-2)計画書'!#REF!,$C26)</f>
        <v>#REF!</v>
      </c>
      <c r="P26" s="121" t="e">
        <f>SUMIFS('1-2)計画書'!O$8:O$37,'1-2)計画書'!$B$8:$B$37,$B26,'1-2)計画書'!#REF!,$C26)</f>
        <v>#REF!</v>
      </c>
      <c r="Q26" s="121" t="e">
        <f>SUMIFS('1-2)計画書'!P$8:P$37,'1-2)計画書'!$B$8:$B$37,$B26,'1-2)計画書'!#REF!,$C26)</f>
        <v>#REF!</v>
      </c>
    </row>
    <row r="27" spans="1:17" ht="14">
      <c r="A27" s="62">
        <f t="shared" si="0"/>
        <v>20</v>
      </c>
      <c r="B27" s="77"/>
      <c r="C27" s="77"/>
      <c r="D27" s="77"/>
      <c r="E27" s="76"/>
      <c r="F27" s="76"/>
      <c r="G27" s="63">
        <f t="shared" si="1"/>
        <v>0</v>
      </c>
      <c r="H27" s="63">
        <f t="shared" si="2"/>
        <v>0</v>
      </c>
      <c r="I27" s="63">
        <v>500000</v>
      </c>
      <c r="J27" s="149"/>
      <c r="K27" s="63">
        <f t="shared" si="3"/>
        <v>0</v>
      </c>
      <c r="L27" s="63">
        <f t="shared" si="4"/>
        <v>0</v>
      </c>
      <c r="N27" s="35" t="e">
        <f>VLOOKUP(B27&amp;C27,'1-2)計画書'!A:C,4,0)</f>
        <v>#N/A</v>
      </c>
      <c r="O27" s="121" t="e">
        <f>SUMIFS('1-2)計画書'!N$8:N$37,'1-2)計画書'!$B$8:$B$37,$B27,'1-2)計画書'!#REF!,$C27)</f>
        <v>#REF!</v>
      </c>
      <c r="P27" s="121" t="e">
        <f>SUMIFS('1-2)計画書'!O$8:O$37,'1-2)計画書'!$B$8:$B$37,$B27,'1-2)計画書'!#REF!,$C27)</f>
        <v>#REF!</v>
      </c>
      <c r="Q27" s="121" t="e">
        <f>SUMIFS('1-2)計画書'!P$8:P$37,'1-2)計画書'!$B$8:$B$37,$B27,'1-2)計画書'!#REF!,$C27)</f>
        <v>#REF!</v>
      </c>
    </row>
    <row r="28" spans="1:17" ht="14">
      <c r="A28" s="62">
        <f t="shared" si="0"/>
        <v>21</v>
      </c>
      <c r="B28" s="77"/>
      <c r="C28" s="77"/>
      <c r="D28" s="77"/>
      <c r="E28" s="76"/>
      <c r="F28" s="76"/>
      <c r="G28" s="63">
        <f t="shared" si="1"/>
        <v>0</v>
      </c>
      <c r="H28" s="63">
        <f t="shared" si="2"/>
        <v>0</v>
      </c>
      <c r="I28" s="63">
        <v>500000</v>
      </c>
      <c r="J28" s="149"/>
      <c r="K28" s="63">
        <f t="shared" si="3"/>
        <v>0</v>
      </c>
      <c r="L28" s="63">
        <f t="shared" si="4"/>
        <v>0</v>
      </c>
      <c r="N28" s="35" t="e">
        <f>VLOOKUP(B28&amp;C28,'1-2)計画書'!A:C,4,0)</f>
        <v>#N/A</v>
      </c>
      <c r="O28" s="121" t="e">
        <f>SUMIFS('1-2)計画書'!N$8:N$37,'1-2)計画書'!$B$8:$B$37,$B28,'1-2)計画書'!#REF!,$C28)</f>
        <v>#REF!</v>
      </c>
      <c r="P28" s="121" t="e">
        <f>SUMIFS('1-2)計画書'!O$8:O$37,'1-2)計画書'!$B$8:$B$37,$B28,'1-2)計画書'!#REF!,$C28)</f>
        <v>#REF!</v>
      </c>
      <c r="Q28" s="121" t="e">
        <f>SUMIFS('1-2)計画書'!P$8:P$37,'1-2)計画書'!$B$8:$B$37,$B28,'1-2)計画書'!#REF!,$C28)</f>
        <v>#REF!</v>
      </c>
    </row>
    <row r="29" spans="1:17" ht="14">
      <c r="A29" s="62">
        <f t="shared" si="0"/>
        <v>22</v>
      </c>
      <c r="B29" s="77"/>
      <c r="C29" s="77"/>
      <c r="D29" s="77"/>
      <c r="E29" s="76"/>
      <c r="F29" s="76"/>
      <c r="G29" s="63">
        <f t="shared" si="1"/>
        <v>0</v>
      </c>
      <c r="H29" s="63">
        <f t="shared" si="2"/>
        <v>0</v>
      </c>
      <c r="I29" s="63">
        <v>500000</v>
      </c>
      <c r="J29" s="149"/>
      <c r="K29" s="63">
        <f t="shared" si="3"/>
        <v>0</v>
      </c>
      <c r="L29" s="63">
        <f t="shared" si="4"/>
        <v>0</v>
      </c>
      <c r="N29" s="35" t="e">
        <f>VLOOKUP(B29&amp;C29,'1-2)計画書'!A:C,4,0)</f>
        <v>#N/A</v>
      </c>
      <c r="O29" s="121" t="e">
        <f>SUMIFS('1-2)計画書'!N$8:N$37,'1-2)計画書'!$B$8:$B$37,$B29,'1-2)計画書'!#REF!,$C29)</f>
        <v>#REF!</v>
      </c>
      <c r="P29" s="121" t="e">
        <f>SUMIFS('1-2)計画書'!O$8:O$37,'1-2)計画書'!$B$8:$B$37,$B29,'1-2)計画書'!#REF!,$C29)</f>
        <v>#REF!</v>
      </c>
      <c r="Q29" s="121" t="e">
        <f>SUMIFS('1-2)計画書'!P$8:P$37,'1-2)計画書'!$B$8:$B$37,$B29,'1-2)計画書'!#REF!,$C29)</f>
        <v>#REF!</v>
      </c>
    </row>
    <row r="30" spans="1:17" ht="14">
      <c r="A30" s="62">
        <f t="shared" si="0"/>
        <v>23</v>
      </c>
      <c r="B30" s="77"/>
      <c r="C30" s="77"/>
      <c r="D30" s="77"/>
      <c r="E30" s="76"/>
      <c r="F30" s="76"/>
      <c r="G30" s="63">
        <f t="shared" si="1"/>
        <v>0</v>
      </c>
      <c r="H30" s="63">
        <f t="shared" si="2"/>
        <v>0</v>
      </c>
      <c r="I30" s="63">
        <v>500000</v>
      </c>
      <c r="J30" s="149"/>
      <c r="K30" s="63">
        <f t="shared" si="3"/>
        <v>0</v>
      </c>
      <c r="L30" s="63">
        <f t="shared" si="4"/>
        <v>0</v>
      </c>
      <c r="N30" s="35" t="e">
        <f>VLOOKUP(B30&amp;C30,'1-2)計画書'!A:C,4,0)</f>
        <v>#N/A</v>
      </c>
      <c r="O30" s="121" t="e">
        <f>SUMIFS('1-2)計画書'!N$8:N$37,'1-2)計画書'!$B$8:$B$37,$B30,'1-2)計画書'!#REF!,$C30)</f>
        <v>#REF!</v>
      </c>
      <c r="P30" s="121" t="e">
        <f>SUMIFS('1-2)計画書'!O$8:O$37,'1-2)計画書'!$B$8:$B$37,$B30,'1-2)計画書'!#REF!,$C30)</f>
        <v>#REF!</v>
      </c>
      <c r="Q30" s="121" t="e">
        <f>SUMIFS('1-2)計画書'!P$8:P$37,'1-2)計画書'!$B$8:$B$37,$B30,'1-2)計画書'!#REF!,$C30)</f>
        <v>#REF!</v>
      </c>
    </row>
    <row r="31" spans="1:17" ht="14">
      <c r="A31" s="62">
        <f t="shared" si="0"/>
        <v>24</v>
      </c>
      <c r="B31" s="77"/>
      <c r="C31" s="77"/>
      <c r="D31" s="77"/>
      <c r="E31" s="76"/>
      <c r="F31" s="76"/>
      <c r="G31" s="63">
        <f t="shared" si="1"/>
        <v>0</v>
      </c>
      <c r="H31" s="63">
        <f t="shared" si="2"/>
        <v>0</v>
      </c>
      <c r="I31" s="63">
        <v>500000</v>
      </c>
      <c r="J31" s="149"/>
      <c r="K31" s="63">
        <f t="shared" si="3"/>
        <v>0</v>
      </c>
      <c r="L31" s="63">
        <f t="shared" si="4"/>
        <v>0</v>
      </c>
      <c r="N31" s="35" t="e">
        <f>VLOOKUP(B31&amp;C31,'1-2)計画書'!A:C,4,0)</f>
        <v>#N/A</v>
      </c>
      <c r="O31" s="121" t="e">
        <f>SUMIFS('1-2)計画書'!N$8:N$37,'1-2)計画書'!$B$8:$B$37,$B31,'1-2)計画書'!#REF!,$C31)</f>
        <v>#REF!</v>
      </c>
      <c r="P31" s="121" t="e">
        <f>SUMIFS('1-2)計画書'!O$8:O$37,'1-2)計画書'!$B$8:$B$37,$B31,'1-2)計画書'!#REF!,$C31)</f>
        <v>#REF!</v>
      </c>
      <c r="Q31" s="121" t="e">
        <f>SUMIFS('1-2)計画書'!P$8:P$37,'1-2)計画書'!$B$8:$B$37,$B31,'1-2)計画書'!#REF!,$C31)</f>
        <v>#REF!</v>
      </c>
    </row>
    <row r="32" spans="1:17" ht="14">
      <c r="A32" s="62">
        <f t="shared" si="0"/>
        <v>25</v>
      </c>
      <c r="B32" s="77"/>
      <c r="C32" s="77"/>
      <c r="D32" s="77"/>
      <c r="E32" s="76"/>
      <c r="F32" s="76"/>
      <c r="G32" s="63">
        <f t="shared" si="1"/>
        <v>0</v>
      </c>
      <c r="H32" s="63">
        <f t="shared" si="2"/>
        <v>0</v>
      </c>
      <c r="I32" s="63">
        <v>500000</v>
      </c>
      <c r="J32" s="149"/>
      <c r="K32" s="63">
        <f t="shared" si="3"/>
        <v>0</v>
      </c>
      <c r="L32" s="63">
        <f t="shared" si="4"/>
        <v>0</v>
      </c>
      <c r="N32" s="35" t="e">
        <f>VLOOKUP(B32&amp;C32,'1-2)計画書'!A:C,4,0)</f>
        <v>#N/A</v>
      </c>
      <c r="O32" s="121" t="e">
        <f>SUMIFS('1-2)計画書'!N$8:N$37,'1-2)計画書'!$B$8:$B$37,$B32,'1-2)計画書'!#REF!,$C32)</f>
        <v>#REF!</v>
      </c>
      <c r="P32" s="121" t="e">
        <f>SUMIFS('1-2)計画書'!O$8:O$37,'1-2)計画書'!$B$8:$B$37,$B32,'1-2)計画書'!#REF!,$C32)</f>
        <v>#REF!</v>
      </c>
      <c r="Q32" s="121" t="e">
        <f>SUMIFS('1-2)計画書'!P$8:P$37,'1-2)計画書'!$B$8:$B$37,$B32,'1-2)計画書'!#REF!,$C32)</f>
        <v>#REF!</v>
      </c>
    </row>
    <row r="33" spans="1:17" ht="14">
      <c r="A33" s="62">
        <f t="shared" si="0"/>
        <v>26</v>
      </c>
      <c r="B33" s="77"/>
      <c r="C33" s="77"/>
      <c r="D33" s="77"/>
      <c r="E33" s="76"/>
      <c r="F33" s="76"/>
      <c r="G33" s="63">
        <f t="shared" si="1"/>
        <v>0</v>
      </c>
      <c r="H33" s="63">
        <f t="shared" si="2"/>
        <v>0</v>
      </c>
      <c r="I33" s="63">
        <v>500000</v>
      </c>
      <c r="J33" s="149"/>
      <c r="K33" s="63">
        <f t="shared" si="3"/>
        <v>0</v>
      </c>
      <c r="L33" s="63">
        <f t="shared" si="4"/>
        <v>0</v>
      </c>
      <c r="N33" s="35" t="e">
        <f>VLOOKUP(B33&amp;C33,'1-2)計画書'!A:C,4,0)</f>
        <v>#N/A</v>
      </c>
      <c r="O33" s="121" t="e">
        <f>SUMIFS('1-2)計画書'!N$8:N$37,'1-2)計画書'!$B$8:$B$37,$B33,'1-2)計画書'!#REF!,$C33)</f>
        <v>#REF!</v>
      </c>
      <c r="P33" s="121" t="e">
        <f>SUMIFS('1-2)計画書'!O$8:O$37,'1-2)計画書'!$B$8:$B$37,$B33,'1-2)計画書'!#REF!,$C33)</f>
        <v>#REF!</v>
      </c>
      <c r="Q33" s="121" t="e">
        <f>SUMIFS('1-2)計画書'!P$8:P$37,'1-2)計画書'!$B$8:$B$37,$B33,'1-2)計画書'!#REF!,$C33)</f>
        <v>#REF!</v>
      </c>
    </row>
    <row r="34" spans="1:17" ht="14">
      <c r="A34" s="62">
        <f t="shared" si="0"/>
        <v>27</v>
      </c>
      <c r="B34" s="77"/>
      <c r="C34" s="77"/>
      <c r="D34" s="77"/>
      <c r="E34" s="76"/>
      <c r="F34" s="76"/>
      <c r="G34" s="63">
        <f t="shared" si="1"/>
        <v>0</v>
      </c>
      <c r="H34" s="63">
        <f t="shared" si="2"/>
        <v>0</v>
      </c>
      <c r="I34" s="63">
        <v>500000</v>
      </c>
      <c r="J34" s="149"/>
      <c r="K34" s="63">
        <f t="shared" si="3"/>
        <v>0</v>
      </c>
      <c r="L34" s="63">
        <f t="shared" si="4"/>
        <v>0</v>
      </c>
      <c r="N34" s="35" t="e">
        <f>VLOOKUP(B34&amp;C34,'1-2)計画書'!A:C,4,0)</f>
        <v>#N/A</v>
      </c>
      <c r="O34" s="121" t="e">
        <f>SUMIFS('1-2)計画書'!N$8:N$37,'1-2)計画書'!$B$8:$B$37,$B34,'1-2)計画書'!#REF!,$C34)</f>
        <v>#REF!</v>
      </c>
      <c r="P34" s="121" t="e">
        <f>SUMIFS('1-2)計画書'!O$8:O$37,'1-2)計画書'!$B$8:$B$37,$B34,'1-2)計画書'!#REF!,$C34)</f>
        <v>#REF!</v>
      </c>
      <c r="Q34" s="121" t="e">
        <f>SUMIFS('1-2)計画書'!P$8:P$37,'1-2)計画書'!$B$8:$B$37,$B34,'1-2)計画書'!#REF!,$C34)</f>
        <v>#REF!</v>
      </c>
    </row>
    <row r="35" spans="1:17" ht="14">
      <c r="A35" s="62">
        <f t="shared" si="0"/>
        <v>28</v>
      </c>
      <c r="B35" s="77"/>
      <c r="C35" s="77"/>
      <c r="D35" s="77"/>
      <c r="E35" s="76"/>
      <c r="F35" s="76"/>
      <c r="G35" s="63">
        <f t="shared" si="1"/>
        <v>0</v>
      </c>
      <c r="H35" s="63">
        <f t="shared" si="2"/>
        <v>0</v>
      </c>
      <c r="I35" s="63">
        <v>500000</v>
      </c>
      <c r="J35" s="149"/>
      <c r="K35" s="63">
        <f t="shared" si="3"/>
        <v>0</v>
      </c>
      <c r="L35" s="63">
        <f t="shared" si="4"/>
        <v>0</v>
      </c>
      <c r="N35" s="35" t="e">
        <f>VLOOKUP(B35&amp;C35,'1-2)計画書'!A:C,4,0)</f>
        <v>#N/A</v>
      </c>
      <c r="O35" s="121" t="e">
        <f>SUMIFS('1-2)計画書'!N$8:N$37,'1-2)計画書'!$B$8:$B$37,$B35,'1-2)計画書'!#REF!,$C35)</f>
        <v>#REF!</v>
      </c>
      <c r="P35" s="121" t="e">
        <f>SUMIFS('1-2)計画書'!O$8:O$37,'1-2)計画書'!$B$8:$B$37,$B35,'1-2)計画書'!#REF!,$C35)</f>
        <v>#REF!</v>
      </c>
      <c r="Q35" s="121" t="e">
        <f>SUMIFS('1-2)計画書'!P$8:P$37,'1-2)計画書'!$B$8:$B$37,$B35,'1-2)計画書'!#REF!,$C35)</f>
        <v>#REF!</v>
      </c>
    </row>
    <row r="36" spans="1:17" ht="14">
      <c r="A36" s="62">
        <f t="shared" si="0"/>
        <v>29</v>
      </c>
      <c r="B36" s="77"/>
      <c r="C36" s="77"/>
      <c r="D36" s="77"/>
      <c r="E36" s="76"/>
      <c r="F36" s="76"/>
      <c r="G36" s="63">
        <f t="shared" si="1"/>
        <v>0</v>
      </c>
      <c r="H36" s="63">
        <f t="shared" si="2"/>
        <v>0</v>
      </c>
      <c r="I36" s="63">
        <v>500000</v>
      </c>
      <c r="J36" s="149"/>
      <c r="K36" s="63">
        <f t="shared" si="3"/>
        <v>0</v>
      </c>
      <c r="L36" s="63">
        <f t="shared" si="4"/>
        <v>0</v>
      </c>
      <c r="N36" s="35" t="e">
        <f>VLOOKUP(B36&amp;C36,'1-2)計画書'!A:C,4,0)</f>
        <v>#N/A</v>
      </c>
      <c r="O36" s="121" t="e">
        <f>SUMIFS('1-2)計画書'!N$8:N$37,'1-2)計画書'!$B$8:$B$37,$B36,'1-2)計画書'!#REF!,$C36)</f>
        <v>#REF!</v>
      </c>
      <c r="P36" s="121" t="e">
        <f>SUMIFS('1-2)計画書'!O$8:O$37,'1-2)計画書'!$B$8:$B$37,$B36,'1-2)計画書'!#REF!,$C36)</f>
        <v>#REF!</v>
      </c>
      <c r="Q36" s="121" t="e">
        <f>SUMIFS('1-2)計画書'!P$8:P$37,'1-2)計画書'!$B$8:$B$37,$B36,'1-2)計画書'!#REF!,$C36)</f>
        <v>#REF!</v>
      </c>
    </row>
    <row r="37" spans="1:17" ht="14">
      <c r="A37" s="62">
        <f t="shared" si="0"/>
        <v>30</v>
      </c>
      <c r="B37" s="77"/>
      <c r="C37" s="77"/>
      <c r="D37" s="77"/>
      <c r="E37" s="76"/>
      <c r="F37" s="76"/>
      <c r="G37" s="63">
        <f t="shared" si="1"/>
        <v>0</v>
      </c>
      <c r="H37" s="63">
        <f t="shared" si="2"/>
        <v>0</v>
      </c>
      <c r="I37" s="63">
        <v>500000</v>
      </c>
      <c r="J37" s="149"/>
      <c r="K37" s="63">
        <f t="shared" si="3"/>
        <v>0</v>
      </c>
      <c r="L37" s="63">
        <f t="shared" si="4"/>
        <v>0</v>
      </c>
      <c r="N37" s="35" t="e">
        <f>VLOOKUP(B37&amp;C37,'1-2)計画書'!A:C,4,0)</f>
        <v>#N/A</v>
      </c>
      <c r="O37" s="121" t="e">
        <f>SUMIFS('1-2)計画書'!N$8:N$37,'1-2)計画書'!$B$8:$B$37,$B37,'1-2)計画書'!#REF!,$C37)</f>
        <v>#REF!</v>
      </c>
      <c r="P37" s="121" t="e">
        <f>SUMIFS('1-2)計画書'!O$8:O$37,'1-2)計画書'!$B$8:$B$37,$B37,'1-2)計画書'!#REF!,$C37)</f>
        <v>#REF!</v>
      </c>
      <c r="Q37" s="121" t="e">
        <f>SUMIFS('1-2)計画書'!P$8:P$37,'1-2)計画書'!$B$8:$B$37,$B37,'1-2)計画書'!#REF!,$C37)</f>
        <v>#REF!</v>
      </c>
    </row>
    <row r="38" spans="1:17" ht="28.5" customHeight="1">
      <c r="A38" s="70"/>
      <c r="B38" s="71"/>
      <c r="C38" s="71" t="s">
        <v>68</v>
      </c>
      <c r="D38" s="71"/>
      <c r="E38" s="64">
        <f>SUM(E8:E37)</f>
        <v>0</v>
      </c>
      <c r="F38" s="64">
        <f>SUM(F8:F37)</f>
        <v>0</v>
      </c>
      <c r="G38" s="64">
        <f>SUM(G8:G37)</f>
        <v>0</v>
      </c>
      <c r="H38" s="64">
        <f>SUM(H8:H37)</f>
        <v>0</v>
      </c>
      <c r="I38" s="247"/>
      <c r="J38" s="65">
        <f>SUM(J8:J37)</f>
        <v>0</v>
      </c>
      <c r="K38" s="65">
        <f>SUM(K8:K37)</f>
        <v>0</v>
      </c>
      <c r="L38" s="65">
        <f>SUM(L8:L37)</f>
        <v>0</v>
      </c>
      <c r="N38" s="120"/>
      <c r="O38" s="123" t="e">
        <f>SUM(O8:O37)</f>
        <v>#REF!</v>
      </c>
      <c r="P38" s="123" t="e">
        <f>SUM(P8:P37)</f>
        <v>#REF!</v>
      </c>
      <c r="Q38" s="123" t="e">
        <f>SUM(Q8:Q37)</f>
        <v>#REF!</v>
      </c>
    </row>
    <row r="40" spans="1:17">
      <c r="G40" s="106" t="str">
        <f>IF(G38&lt;&gt;'1-2)計画書'!O38,"↑事業実施計画書の補助対象経費の計と一致しません！","")</f>
        <v/>
      </c>
    </row>
    <row r="41" spans="1:17" ht="14">
      <c r="A41" s="67"/>
    </row>
    <row r="42" spans="1:17" ht="16.25" customHeight="1">
      <c r="A42" s="277" t="s">
        <v>45</v>
      </c>
      <c r="B42" s="279" t="s">
        <v>62</v>
      </c>
      <c r="C42" s="279" t="s">
        <v>455</v>
      </c>
      <c r="D42" s="279" t="s">
        <v>63</v>
      </c>
      <c r="E42" s="282" t="s">
        <v>47</v>
      </c>
      <c r="F42" s="282" t="s">
        <v>65</v>
      </c>
      <c r="G42" s="282" t="s">
        <v>101</v>
      </c>
      <c r="H42" s="282" t="s">
        <v>102</v>
      </c>
      <c r="I42" s="286" t="s">
        <v>356</v>
      </c>
      <c r="J42" s="282" t="s">
        <v>357</v>
      </c>
      <c r="K42" s="282" t="s">
        <v>358</v>
      </c>
      <c r="L42" s="284" t="s">
        <v>249</v>
      </c>
      <c r="N42" s="119" t="s">
        <v>96</v>
      </c>
      <c r="O42" s="122" t="s">
        <v>64</v>
      </c>
      <c r="P42" s="122" t="s">
        <v>47</v>
      </c>
      <c r="Q42" s="122" t="s">
        <v>93</v>
      </c>
    </row>
    <row r="43" spans="1:17" ht="74.25" customHeight="1">
      <c r="A43" s="278"/>
      <c r="B43" s="280"/>
      <c r="C43" s="280"/>
      <c r="D43" s="280"/>
      <c r="E43" s="283"/>
      <c r="F43" s="283"/>
      <c r="G43" s="283"/>
      <c r="H43" s="283"/>
      <c r="I43" s="283"/>
      <c r="J43" s="283"/>
      <c r="K43" s="283"/>
      <c r="L43" s="285"/>
      <c r="N43" s="119"/>
      <c r="O43" s="122"/>
      <c r="P43" s="122"/>
      <c r="Q43" s="122"/>
    </row>
    <row r="44" spans="1:17" ht="20.25" customHeight="1">
      <c r="A44" s="62" t="s">
        <v>67</v>
      </c>
      <c r="B44" s="78" t="s">
        <v>454</v>
      </c>
      <c r="C44" s="78">
        <v>1234567</v>
      </c>
      <c r="D44" s="78" t="s">
        <v>69</v>
      </c>
      <c r="E44" s="63">
        <v>234567</v>
      </c>
      <c r="F44" s="63">
        <v>0</v>
      </c>
      <c r="G44" s="63">
        <f t="shared" ref="G44" si="5">E44-F44</f>
        <v>234567</v>
      </c>
      <c r="H44" s="63">
        <f>ROUNDDOWN(G44*1/2,0)</f>
        <v>117283</v>
      </c>
      <c r="I44" s="63">
        <v>500000</v>
      </c>
      <c r="J44" s="63">
        <v>300000</v>
      </c>
      <c r="K44" s="63">
        <f>MIN(H44,I44-J44)</f>
        <v>117283</v>
      </c>
      <c r="L44" s="63">
        <f>ROUNDDOWN(K44,-3)</f>
        <v>117000</v>
      </c>
    </row>
  </sheetData>
  <sheetProtection selectLockedCells="1" selectUnlockedCells="1"/>
  <mergeCells count="25">
    <mergeCell ref="L6:L7"/>
    <mergeCell ref="E42:E43"/>
    <mergeCell ref="F42:F43"/>
    <mergeCell ref="L42:L43"/>
    <mergeCell ref="G42:G43"/>
    <mergeCell ref="H42:H43"/>
    <mergeCell ref="I42:I43"/>
    <mergeCell ref="J42:J43"/>
    <mergeCell ref="K42:K43"/>
    <mergeCell ref="A42:A43"/>
    <mergeCell ref="B42:B43"/>
    <mergeCell ref="C42:C43"/>
    <mergeCell ref="D42:D43"/>
    <mergeCell ref="J4:L4"/>
    <mergeCell ref="A6:A7"/>
    <mergeCell ref="B6:B7"/>
    <mergeCell ref="C6:C7"/>
    <mergeCell ref="D6:D7"/>
    <mergeCell ref="E6:E7"/>
    <mergeCell ref="F6:F7"/>
    <mergeCell ref="G6:G7"/>
    <mergeCell ref="H6:H7"/>
    <mergeCell ref="I6:I7"/>
    <mergeCell ref="J6:J7"/>
    <mergeCell ref="K6:K7"/>
  </mergeCells>
  <phoneticPr fontId="5"/>
  <pageMargins left="0.70866141732283472" right="0.70866141732283472" top="0.74803149606299213" bottom="0.74803149606299213" header="0.31496062992125984" footer="0.31496062992125984"/>
  <pageSetup paperSize="9" scale="59" firstPageNumber="0"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Q68"/>
  <sheetViews>
    <sheetView showZeros="0" view="pageBreakPreview" zoomScale="70" zoomScaleNormal="85" zoomScaleSheetLayoutView="70" workbookViewId="0">
      <selection activeCell="P2" sqref="P2"/>
    </sheetView>
  </sheetViews>
  <sheetFormatPr defaultColWidth="8.90625" defaultRowHeight="13"/>
  <cols>
    <col min="1" max="1" width="5.1796875" style="35" customWidth="1"/>
    <col min="2" max="2" width="32.81640625" style="35" customWidth="1"/>
    <col min="3" max="3" width="23.90625" style="35" customWidth="1"/>
    <col min="4" max="4" width="24.36328125" style="35" customWidth="1"/>
    <col min="5" max="5" width="10" style="35" customWidth="1"/>
    <col min="6" max="6" width="8.08984375" style="35" customWidth="1"/>
    <col min="7" max="7" width="8.453125" style="35" customWidth="1"/>
    <col min="8" max="8" width="15.81640625" style="35" customWidth="1"/>
    <col min="9" max="9" width="7.81640625" style="35" customWidth="1"/>
    <col min="10" max="10" width="17.1796875" style="35" customWidth="1"/>
    <col min="11" max="11" width="38.81640625" style="35" customWidth="1"/>
    <col min="12" max="12" width="14.90625" style="35" customWidth="1"/>
    <col min="13" max="13" width="19.6328125" style="35" customWidth="1"/>
    <col min="14" max="15" width="17.08984375" style="35" customWidth="1"/>
    <col min="16" max="16" width="17.1796875" style="35" customWidth="1"/>
    <col min="17" max="17" width="23.90625" style="35" customWidth="1"/>
    <col min="18" max="261" width="8.90625" style="35"/>
    <col min="262" max="262" width="6.08984375" style="35" customWidth="1"/>
    <col min="263" max="263" width="14.1796875" style="35" customWidth="1"/>
    <col min="264" max="264" width="48.08984375" style="35" customWidth="1"/>
    <col min="265" max="265" width="28.36328125" style="35" customWidth="1"/>
    <col min="266" max="266" width="27.08984375" style="35" customWidth="1"/>
    <col min="267" max="268" width="17.08984375" style="35" customWidth="1"/>
    <col min="269" max="269" width="17.1796875" style="35" customWidth="1"/>
    <col min="270" max="273" width="17.08984375" style="35" customWidth="1"/>
    <col min="274" max="517" width="8.90625" style="35"/>
    <col min="518" max="518" width="6.08984375" style="35" customWidth="1"/>
    <col min="519" max="519" width="14.1796875" style="35" customWidth="1"/>
    <col min="520" max="520" width="48.08984375" style="35" customWidth="1"/>
    <col min="521" max="521" width="28.36328125" style="35" customWidth="1"/>
    <col min="522" max="522" width="27.08984375" style="35" customWidth="1"/>
    <col min="523" max="524" width="17.08984375" style="35" customWidth="1"/>
    <col min="525" max="525" width="17.1796875" style="35" customWidth="1"/>
    <col min="526" max="529" width="17.08984375" style="35" customWidth="1"/>
    <col min="530" max="773" width="8.90625" style="35"/>
    <col min="774" max="774" width="6.08984375" style="35" customWidth="1"/>
    <col min="775" max="775" width="14.1796875" style="35" customWidth="1"/>
    <col min="776" max="776" width="48.08984375" style="35" customWidth="1"/>
    <col min="777" max="777" width="28.36328125" style="35" customWidth="1"/>
    <col min="778" max="778" width="27.08984375" style="35" customWidth="1"/>
    <col min="779" max="780" width="17.08984375" style="35" customWidth="1"/>
    <col min="781" max="781" width="17.1796875" style="35" customWidth="1"/>
    <col min="782" max="785" width="17.08984375" style="35" customWidth="1"/>
    <col min="786" max="1029" width="8.90625" style="35"/>
    <col min="1030" max="1030" width="6.08984375" style="35" customWidth="1"/>
    <col min="1031" max="1031" width="14.1796875" style="35" customWidth="1"/>
    <col min="1032" max="1032" width="48.08984375" style="35" customWidth="1"/>
    <col min="1033" max="1033" width="28.36328125" style="35" customWidth="1"/>
    <col min="1034" max="1034" width="27.08984375" style="35" customWidth="1"/>
    <col min="1035" max="1036" width="17.08984375" style="35" customWidth="1"/>
    <col min="1037" max="1037" width="17.1796875" style="35" customWidth="1"/>
    <col min="1038" max="1041" width="17.08984375" style="35" customWidth="1"/>
    <col min="1042" max="1285" width="8.90625" style="35"/>
    <col min="1286" max="1286" width="6.08984375" style="35" customWidth="1"/>
    <col min="1287" max="1287" width="14.1796875" style="35" customWidth="1"/>
    <col min="1288" max="1288" width="48.08984375" style="35" customWidth="1"/>
    <col min="1289" max="1289" width="28.36328125" style="35" customWidth="1"/>
    <col min="1290" max="1290" width="27.08984375" style="35" customWidth="1"/>
    <col min="1291" max="1292" width="17.08984375" style="35" customWidth="1"/>
    <col min="1293" max="1293" width="17.1796875" style="35" customWidth="1"/>
    <col min="1294" max="1297" width="17.08984375" style="35" customWidth="1"/>
    <col min="1298" max="1541" width="8.90625" style="35"/>
    <col min="1542" max="1542" width="6.08984375" style="35" customWidth="1"/>
    <col min="1543" max="1543" width="14.1796875" style="35" customWidth="1"/>
    <col min="1544" max="1544" width="48.08984375" style="35" customWidth="1"/>
    <col min="1545" max="1545" width="28.36328125" style="35" customWidth="1"/>
    <col min="1546" max="1546" width="27.08984375" style="35" customWidth="1"/>
    <col min="1547" max="1548" width="17.08984375" style="35" customWidth="1"/>
    <col min="1549" max="1549" width="17.1796875" style="35" customWidth="1"/>
    <col min="1550" max="1553" width="17.08984375" style="35" customWidth="1"/>
    <col min="1554" max="1797" width="8.90625" style="35"/>
    <col min="1798" max="1798" width="6.08984375" style="35" customWidth="1"/>
    <col min="1799" max="1799" width="14.1796875" style="35" customWidth="1"/>
    <col min="1800" max="1800" width="48.08984375" style="35" customWidth="1"/>
    <col min="1801" max="1801" width="28.36328125" style="35" customWidth="1"/>
    <col min="1802" max="1802" width="27.08984375" style="35" customWidth="1"/>
    <col min="1803" max="1804" width="17.08984375" style="35" customWidth="1"/>
    <col min="1805" max="1805" width="17.1796875" style="35" customWidth="1"/>
    <col min="1806" max="1809" width="17.08984375" style="35" customWidth="1"/>
    <col min="1810" max="2053" width="8.90625" style="35"/>
    <col min="2054" max="2054" width="6.08984375" style="35" customWidth="1"/>
    <col min="2055" max="2055" width="14.1796875" style="35" customWidth="1"/>
    <col min="2056" max="2056" width="48.08984375" style="35" customWidth="1"/>
    <col min="2057" max="2057" width="28.36328125" style="35" customWidth="1"/>
    <col min="2058" max="2058" width="27.08984375" style="35" customWidth="1"/>
    <col min="2059" max="2060" width="17.08984375" style="35" customWidth="1"/>
    <col min="2061" max="2061" width="17.1796875" style="35" customWidth="1"/>
    <col min="2062" max="2065" width="17.08984375" style="35" customWidth="1"/>
    <col min="2066" max="2309" width="8.90625" style="35"/>
    <col min="2310" max="2310" width="6.08984375" style="35" customWidth="1"/>
    <col min="2311" max="2311" width="14.1796875" style="35" customWidth="1"/>
    <col min="2312" max="2312" width="48.08984375" style="35" customWidth="1"/>
    <col min="2313" max="2313" width="28.36328125" style="35" customWidth="1"/>
    <col min="2314" max="2314" width="27.08984375" style="35" customWidth="1"/>
    <col min="2315" max="2316" width="17.08984375" style="35" customWidth="1"/>
    <col min="2317" max="2317" width="17.1796875" style="35" customWidth="1"/>
    <col min="2318" max="2321" width="17.08984375" style="35" customWidth="1"/>
    <col min="2322" max="2565" width="8.90625" style="35"/>
    <col min="2566" max="2566" width="6.08984375" style="35" customWidth="1"/>
    <col min="2567" max="2567" width="14.1796875" style="35" customWidth="1"/>
    <col min="2568" max="2568" width="48.08984375" style="35" customWidth="1"/>
    <col min="2569" max="2569" width="28.36328125" style="35" customWidth="1"/>
    <col min="2570" max="2570" width="27.08984375" style="35" customWidth="1"/>
    <col min="2571" max="2572" width="17.08984375" style="35" customWidth="1"/>
    <col min="2573" max="2573" width="17.1796875" style="35" customWidth="1"/>
    <col min="2574" max="2577" width="17.08984375" style="35" customWidth="1"/>
    <col min="2578" max="2821" width="8.90625" style="35"/>
    <col min="2822" max="2822" width="6.08984375" style="35" customWidth="1"/>
    <col min="2823" max="2823" width="14.1796875" style="35" customWidth="1"/>
    <col min="2824" max="2824" width="48.08984375" style="35" customWidth="1"/>
    <col min="2825" max="2825" width="28.36328125" style="35" customWidth="1"/>
    <col min="2826" max="2826" width="27.08984375" style="35" customWidth="1"/>
    <col min="2827" max="2828" width="17.08984375" style="35" customWidth="1"/>
    <col min="2829" max="2829" width="17.1796875" style="35" customWidth="1"/>
    <col min="2830" max="2833" width="17.08984375" style="35" customWidth="1"/>
    <col min="2834" max="3077" width="8.90625" style="35"/>
    <col min="3078" max="3078" width="6.08984375" style="35" customWidth="1"/>
    <col min="3079" max="3079" width="14.1796875" style="35" customWidth="1"/>
    <col min="3080" max="3080" width="48.08984375" style="35" customWidth="1"/>
    <col min="3081" max="3081" width="28.36328125" style="35" customWidth="1"/>
    <col min="3082" max="3082" width="27.08984375" style="35" customWidth="1"/>
    <col min="3083" max="3084" width="17.08984375" style="35" customWidth="1"/>
    <col min="3085" max="3085" width="17.1796875" style="35" customWidth="1"/>
    <col min="3086" max="3089" width="17.08984375" style="35" customWidth="1"/>
    <col min="3090" max="3333" width="8.90625" style="35"/>
    <col min="3334" max="3334" width="6.08984375" style="35" customWidth="1"/>
    <col min="3335" max="3335" width="14.1796875" style="35" customWidth="1"/>
    <col min="3336" max="3336" width="48.08984375" style="35" customWidth="1"/>
    <col min="3337" max="3337" width="28.36328125" style="35" customWidth="1"/>
    <col min="3338" max="3338" width="27.08984375" style="35" customWidth="1"/>
    <col min="3339" max="3340" width="17.08984375" style="35" customWidth="1"/>
    <col min="3341" max="3341" width="17.1796875" style="35" customWidth="1"/>
    <col min="3342" max="3345" width="17.08984375" style="35" customWidth="1"/>
    <col min="3346" max="3589" width="8.90625" style="35"/>
    <col min="3590" max="3590" width="6.08984375" style="35" customWidth="1"/>
    <col min="3591" max="3591" width="14.1796875" style="35" customWidth="1"/>
    <col min="3592" max="3592" width="48.08984375" style="35" customWidth="1"/>
    <col min="3593" max="3593" width="28.36328125" style="35" customWidth="1"/>
    <col min="3594" max="3594" width="27.08984375" style="35" customWidth="1"/>
    <col min="3595" max="3596" width="17.08984375" style="35" customWidth="1"/>
    <col min="3597" max="3597" width="17.1796875" style="35" customWidth="1"/>
    <col min="3598" max="3601" width="17.08984375" style="35" customWidth="1"/>
    <col min="3602" max="3845" width="8.90625" style="35"/>
    <col min="3846" max="3846" width="6.08984375" style="35" customWidth="1"/>
    <col min="3847" max="3847" width="14.1796875" style="35" customWidth="1"/>
    <col min="3848" max="3848" width="48.08984375" style="35" customWidth="1"/>
    <col min="3849" max="3849" width="28.36328125" style="35" customWidth="1"/>
    <col min="3850" max="3850" width="27.08984375" style="35" customWidth="1"/>
    <col min="3851" max="3852" width="17.08984375" style="35" customWidth="1"/>
    <col min="3853" max="3853" width="17.1796875" style="35" customWidth="1"/>
    <col min="3854" max="3857" width="17.08984375" style="35" customWidth="1"/>
    <col min="3858" max="4101" width="8.90625" style="35"/>
    <col min="4102" max="4102" width="6.08984375" style="35" customWidth="1"/>
    <col min="4103" max="4103" width="14.1796875" style="35" customWidth="1"/>
    <col min="4104" max="4104" width="48.08984375" style="35" customWidth="1"/>
    <col min="4105" max="4105" width="28.36328125" style="35" customWidth="1"/>
    <col min="4106" max="4106" width="27.08984375" style="35" customWidth="1"/>
    <col min="4107" max="4108" width="17.08984375" style="35" customWidth="1"/>
    <col min="4109" max="4109" width="17.1796875" style="35" customWidth="1"/>
    <col min="4110" max="4113" width="17.08984375" style="35" customWidth="1"/>
    <col min="4114" max="4357" width="8.90625" style="35"/>
    <col min="4358" max="4358" width="6.08984375" style="35" customWidth="1"/>
    <col min="4359" max="4359" width="14.1796875" style="35" customWidth="1"/>
    <col min="4360" max="4360" width="48.08984375" style="35" customWidth="1"/>
    <col min="4361" max="4361" width="28.36328125" style="35" customWidth="1"/>
    <col min="4362" max="4362" width="27.08984375" style="35" customWidth="1"/>
    <col min="4363" max="4364" width="17.08984375" style="35" customWidth="1"/>
    <col min="4365" max="4365" width="17.1796875" style="35" customWidth="1"/>
    <col min="4366" max="4369" width="17.08984375" style="35" customWidth="1"/>
    <col min="4370" max="4613" width="8.90625" style="35"/>
    <col min="4614" max="4614" width="6.08984375" style="35" customWidth="1"/>
    <col min="4615" max="4615" width="14.1796875" style="35" customWidth="1"/>
    <col min="4616" max="4616" width="48.08984375" style="35" customWidth="1"/>
    <col min="4617" max="4617" width="28.36328125" style="35" customWidth="1"/>
    <col min="4618" max="4618" width="27.08984375" style="35" customWidth="1"/>
    <col min="4619" max="4620" width="17.08984375" style="35" customWidth="1"/>
    <col min="4621" max="4621" width="17.1796875" style="35" customWidth="1"/>
    <col min="4622" max="4625" width="17.08984375" style="35" customWidth="1"/>
    <col min="4626" max="4869" width="8.90625" style="35"/>
    <col min="4870" max="4870" width="6.08984375" style="35" customWidth="1"/>
    <col min="4871" max="4871" width="14.1796875" style="35" customWidth="1"/>
    <col min="4872" max="4872" width="48.08984375" style="35" customWidth="1"/>
    <col min="4873" max="4873" width="28.36328125" style="35" customWidth="1"/>
    <col min="4874" max="4874" width="27.08984375" style="35" customWidth="1"/>
    <col min="4875" max="4876" width="17.08984375" style="35" customWidth="1"/>
    <col min="4877" max="4877" width="17.1796875" style="35" customWidth="1"/>
    <col min="4878" max="4881" width="17.08984375" style="35" customWidth="1"/>
    <col min="4882" max="5125" width="8.90625" style="35"/>
    <col min="5126" max="5126" width="6.08984375" style="35" customWidth="1"/>
    <col min="5127" max="5127" width="14.1796875" style="35" customWidth="1"/>
    <col min="5128" max="5128" width="48.08984375" style="35" customWidth="1"/>
    <col min="5129" max="5129" width="28.36328125" style="35" customWidth="1"/>
    <col min="5130" max="5130" width="27.08984375" style="35" customWidth="1"/>
    <col min="5131" max="5132" width="17.08984375" style="35" customWidth="1"/>
    <col min="5133" max="5133" width="17.1796875" style="35" customWidth="1"/>
    <col min="5134" max="5137" width="17.08984375" style="35" customWidth="1"/>
    <col min="5138" max="5381" width="8.90625" style="35"/>
    <col min="5382" max="5382" width="6.08984375" style="35" customWidth="1"/>
    <col min="5383" max="5383" width="14.1796875" style="35" customWidth="1"/>
    <col min="5384" max="5384" width="48.08984375" style="35" customWidth="1"/>
    <col min="5385" max="5385" width="28.36328125" style="35" customWidth="1"/>
    <col min="5386" max="5386" width="27.08984375" style="35" customWidth="1"/>
    <col min="5387" max="5388" width="17.08984375" style="35" customWidth="1"/>
    <col min="5389" max="5389" width="17.1796875" style="35" customWidth="1"/>
    <col min="5390" max="5393" width="17.08984375" style="35" customWidth="1"/>
    <col min="5394" max="5637" width="8.90625" style="35"/>
    <col min="5638" max="5638" width="6.08984375" style="35" customWidth="1"/>
    <col min="5639" max="5639" width="14.1796875" style="35" customWidth="1"/>
    <col min="5640" max="5640" width="48.08984375" style="35" customWidth="1"/>
    <col min="5641" max="5641" width="28.36328125" style="35" customWidth="1"/>
    <col min="5642" max="5642" width="27.08984375" style="35" customWidth="1"/>
    <col min="5643" max="5644" width="17.08984375" style="35" customWidth="1"/>
    <col min="5645" max="5645" width="17.1796875" style="35" customWidth="1"/>
    <col min="5646" max="5649" width="17.08984375" style="35" customWidth="1"/>
    <col min="5650" max="5893" width="8.90625" style="35"/>
    <col min="5894" max="5894" width="6.08984375" style="35" customWidth="1"/>
    <col min="5895" max="5895" width="14.1796875" style="35" customWidth="1"/>
    <col min="5896" max="5896" width="48.08984375" style="35" customWidth="1"/>
    <col min="5897" max="5897" width="28.36328125" style="35" customWidth="1"/>
    <col min="5898" max="5898" width="27.08984375" style="35" customWidth="1"/>
    <col min="5899" max="5900" width="17.08984375" style="35" customWidth="1"/>
    <col min="5901" max="5901" width="17.1796875" style="35" customWidth="1"/>
    <col min="5902" max="5905" width="17.08984375" style="35" customWidth="1"/>
    <col min="5906" max="6149" width="8.90625" style="35"/>
    <col min="6150" max="6150" width="6.08984375" style="35" customWidth="1"/>
    <col min="6151" max="6151" width="14.1796875" style="35" customWidth="1"/>
    <col min="6152" max="6152" width="48.08984375" style="35" customWidth="1"/>
    <col min="6153" max="6153" width="28.36328125" style="35" customWidth="1"/>
    <col min="6154" max="6154" width="27.08984375" style="35" customWidth="1"/>
    <col min="6155" max="6156" width="17.08984375" style="35" customWidth="1"/>
    <col min="6157" max="6157" width="17.1796875" style="35" customWidth="1"/>
    <col min="6158" max="6161" width="17.08984375" style="35" customWidth="1"/>
    <col min="6162" max="6405" width="8.90625" style="35"/>
    <col min="6406" max="6406" width="6.08984375" style="35" customWidth="1"/>
    <col min="6407" max="6407" width="14.1796875" style="35" customWidth="1"/>
    <col min="6408" max="6408" width="48.08984375" style="35" customWidth="1"/>
    <col min="6409" max="6409" width="28.36328125" style="35" customWidth="1"/>
    <col min="6410" max="6410" width="27.08984375" style="35" customWidth="1"/>
    <col min="6411" max="6412" width="17.08984375" style="35" customWidth="1"/>
    <col min="6413" max="6413" width="17.1796875" style="35" customWidth="1"/>
    <col min="6414" max="6417" width="17.08984375" style="35" customWidth="1"/>
    <col min="6418" max="6661" width="8.90625" style="35"/>
    <col min="6662" max="6662" width="6.08984375" style="35" customWidth="1"/>
    <col min="6663" max="6663" width="14.1796875" style="35" customWidth="1"/>
    <col min="6664" max="6664" width="48.08984375" style="35" customWidth="1"/>
    <col min="6665" max="6665" width="28.36328125" style="35" customWidth="1"/>
    <col min="6666" max="6666" width="27.08984375" style="35" customWidth="1"/>
    <col min="6667" max="6668" width="17.08984375" style="35" customWidth="1"/>
    <col min="6669" max="6669" width="17.1796875" style="35" customWidth="1"/>
    <col min="6670" max="6673" width="17.08984375" style="35" customWidth="1"/>
    <col min="6674" max="6917" width="8.90625" style="35"/>
    <col min="6918" max="6918" width="6.08984375" style="35" customWidth="1"/>
    <col min="6919" max="6919" width="14.1796875" style="35" customWidth="1"/>
    <col min="6920" max="6920" width="48.08984375" style="35" customWidth="1"/>
    <col min="6921" max="6921" width="28.36328125" style="35" customWidth="1"/>
    <col min="6922" max="6922" width="27.08984375" style="35" customWidth="1"/>
    <col min="6923" max="6924" width="17.08984375" style="35" customWidth="1"/>
    <col min="6925" max="6925" width="17.1796875" style="35" customWidth="1"/>
    <col min="6926" max="6929" width="17.08984375" style="35" customWidth="1"/>
    <col min="6930" max="7173" width="8.90625" style="35"/>
    <col min="7174" max="7174" width="6.08984375" style="35" customWidth="1"/>
    <col min="7175" max="7175" width="14.1796875" style="35" customWidth="1"/>
    <col min="7176" max="7176" width="48.08984375" style="35" customWidth="1"/>
    <col min="7177" max="7177" width="28.36328125" style="35" customWidth="1"/>
    <col min="7178" max="7178" width="27.08984375" style="35" customWidth="1"/>
    <col min="7179" max="7180" width="17.08984375" style="35" customWidth="1"/>
    <col min="7181" max="7181" width="17.1796875" style="35" customWidth="1"/>
    <col min="7182" max="7185" width="17.08984375" style="35" customWidth="1"/>
    <col min="7186" max="7429" width="8.90625" style="35"/>
    <col min="7430" max="7430" width="6.08984375" style="35" customWidth="1"/>
    <col min="7431" max="7431" width="14.1796875" style="35" customWidth="1"/>
    <col min="7432" max="7432" width="48.08984375" style="35" customWidth="1"/>
    <col min="7433" max="7433" width="28.36328125" style="35" customWidth="1"/>
    <col min="7434" max="7434" width="27.08984375" style="35" customWidth="1"/>
    <col min="7435" max="7436" width="17.08984375" style="35" customWidth="1"/>
    <col min="7437" max="7437" width="17.1796875" style="35" customWidth="1"/>
    <col min="7438" max="7441" width="17.08984375" style="35" customWidth="1"/>
    <col min="7442" max="7685" width="8.90625" style="35"/>
    <col min="7686" max="7686" width="6.08984375" style="35" customWidth="1"/>
    <col min="7687" max="7687" width="14.1796875" style="35" customWidth="1"/>
    <col min="7688" max="7688" width="48.08984375" style="35" customWidth="1"/>
    <col min="7689" max="7689" width="28.36328125" style="35" customWidth="1"/>
    <col min="7690" max="7690" width="27.08984375" style="35" customWidth="1"/>
    <col min="7691" max="7692" width="17.08984375" style="35" customWidth="1"/>
    <col min="7693" max="7693" width="17.1796875" style="35" customWidth="1"/>
    <col min="7694" max="7697" width="17.08984375" style="35" customWidth="1"/>
    <col min="7698" max="7941" width="8.90625" style="35"/>
    <col min="7942" max="7942" width="6.08984375" style="35" customWidth="1"/>
    <col min="7943" max="7943" width="14.1796875" style="35" customWidth="1"/>
    <col min="7944" max="7944" width="48.08984375" style="35" customWidth="1"/>
    <col min="7945" max="7945" width="28.36328125" style="35" customWidth="1"/>
    <col min="7946" max="7946" width="27.08984375" style="35" customWidth="1"/>
    <col min="7947" max="7948" width="17.08984375" style="35" customWidth="1"/>
    <col min="7949" max="7949" width="17.1796875" style="35" customWidth="1"/>
    <col min="7950" max="7953" width="17.08984375" style="35" customWidth="1"/>
    <col min="7954" max="8197" width="8.90625" style="35"/>
    <col min="8198" max="8198" width="6.08984375" style="35" customWidth="1"/>
    <col min="8199" max="8199" width="14.1796875" style="35" customWidth="1"/>
    <col min="8200" max="8200" width="48.08984375" style="35" customWidth="1"/>
    <col min="8201" max="8201" width="28.36328125" style="35" customWidth="1"/>
    <col min="8202" max="8202" width="27.08984375" style="35" customWidth="1"/>
    <col min="8203" max="8204" width="17.08984375" style="35" customWidth="1"/>
    <col min="8205" max="8205" width="17.1796875" style="35" customWidth="1"/>
    <col min="8206" max="8209" width="17.08984375" style="35" customWidth="1"/>
    <col min="8210" max="8453" width="8.90625" style="35"/>
    <col min="8454" max="8454" width="6.08984375" style="35" customWidth="1"/>
    <col min="8455" max="8455" width="14.1796875" style="35" customWidth="1"/>
    <col min="8456" max="8456" width="48.08984375" style="35" customWidth="1"/>
    <col min="8457" max="8457" width="28.36328125" style="35" customWidth="1"/>
    <col min="8458" max="8458" width="27.08984375" style="35" customWidth="1"/>
    <col min="8459" max="8460" width="17.08984375" style="35" customWidth="1"/>
    <col min="8461" max="8461" width="17.1796875" style="35" customWidth="1"/>
    <col min="8462" max="8465" width="17.08984375" style="35" customWidth="1"/>
    <col min="8466" max="8709" width="8.90625" style="35"/>
    <col min="8710" max="8710" width="6.08984375" style="35" customWidth="1"/>
    <col min="8711" max="8711" width="14.1796875" style="35" customWidth="1"/>
    <col min="8712" max="8712" width="48.08984375" style="35" customWidth="1"/>
    <col min="8713" max="8713" width="28.36328125" style="35" customWidth="1"/>
    <col min="8714" max="8714" width="27.08984375" style="35" customWidth="1"/>
    <col min="8715" max="8716" width="17.08984375" style="35" customWidth="1"/>
    <col min="8717" max="8717" width="17.1796875" style="35" customWidth="1"/>
    <col min="8718" max="8721" width="17.08984375" style="35" customWidth="1"/>
    <col min="8722" max="8965" width="8.90625" style="35"/>
    <col min="8966" max="8966" width="6.08984375" style="35" customWidth="1"/>
    <col min="8967" max="8967" width="14.1796875" style="35" customWidth="1"/>
    <col min="8968" max="8968" width="48.08984375" style="35" customWidth="1"/>
    <col min="8969" max="8969" width="28.36328125" style="35" customWidth="1"/>
    <col min="8970" max="8970" width="27.08984375" style="35" customWidth="1"/>
    <col min="8971" max="8972" width="17.08984375" style="35" customWidth="1"/>
    <col min="8973" max="8973" width="17.1796875" style="35" customWidth="1"/>
    <col min="8974" max="8977" width="17.08984375" style="35" customWidth="1"/>
    <col min="8978" max="9221" width="8.90625" style="35"/>
    <col min="9222" max="9222" width="6.08984375" style="35" customWidth="1"/>
    <col min="9223" max="9223" width="14.1796875" style="35" customWidth="1"/>
    <col min="9224" max="9224" width="48.08984375" style="35" customWidth="1"/>
    <col min="9225" max="9225" width="28.36328125" style="35" customWidth="1"/>
    <col min="9226" max="9226" width="27.08984375" style="35" customWidth="1"/>
    <col min="9227" max="9228" width="17.08984375" style="35" customWidth="1"/>
    <col min="9229" max="9229" width="17.1796875" style="35" customWidth="1"/>
    <col min="9230" max="9233" width="17.08984375" style="35" customWidth="1"/>
    <col min="9234" max="9477" width="8.90625" style="35"/>
    <col min="9478" max="9478" width="6.08984375" style="35" customWidth="1"/>
    <col min="9479" max="9479" width="14.1796875" style="35" customWidth="1"/>
    <col min="9480" max="9480" width="48.08984375" style="35" customWidth="1"/>
    <col min="9481" max="9481" width="28.36328125" style="35" customWidth="1"/>
    <col min="9482" max="9482" width="27.08984375" style="35" customWidth="1"/>
    <col min="9483" max="9484" width="17.08984375" style="35" customWidth="1"/>
    <col min="9485" max="9485" width="17.1796875" style="35" customWidth="1"/>
    <col min="9486" max="9489" width="17.08984375" style="35" customWidth="1"/>
    <col min="9490" max="9733" width="8.90625" style="35"/>
    <col min="9734" max="9734" width="6.08984375" style="35" customWidth="1"/>
    <col min="9735" max="9735" width="14.1796875" style="35" customWidth="1"/>
    <col min="9736" max="9736" width="48.08984375" style="35" customWidth="1"/>
    <col min="9737" max="9737" width="28.36328125" style="35" customWidth="1"/>
    <col min="9738" max="9738" width="27.08984375" style="35" customWidth="1"/>
    <col min="9739" max="9740" width="17.08984375" style="35" customWidth="1"/>
    <col min="9741" max="9741" width="17.1796875" style="35" customWidth="1"/>
    <col min="9742" max="9745" width="17.08984375" style="35" customWidth="1"/>
    <col min="9746" max="9989" width="8.90625" style="35"/>
    <col min="9990" max="9990" width="6.08984375" style="35" customWidth="1"/>
    <col min="9991" max="9991" width="14.1796875" style="35" customWidth="1"/>
    <col min="9992" max="9992" width="48.08984375" style="35" customWidth="1"/>
    <col min="9993" max="9993" width="28.36328125" style="35" customWidth="1"/>
    <col min="9994" max="9994" width="27.08984375" style="35" customWidth="1"/>
    <col min="9995" max="9996" width="17.08984375" style="35" customWidth="1"/>
    <col min="9997" max="9997" width="17.1796875" style="35" customWidth="1"/>
    <col min="9998" max="10001" width="17.08984375" style="35" customWidth="1"/>
    <col min="10002" max="10245" width="8.90625" style="35"/>
    <col min="10246" max="10246" width="6.08984375" style="35" customWidth="1"/>
    <col min="10247" max="10247" width="14.1796875" style="35" customWidth="1"/>
    <col min="10248" max="10248" width="48.08984375" style="35" customWidth="1"/>
    <col min="10249" max="10249" width="28.36328125" style="35" customWidth="1"/>
    <col min="10250" max="10250" width="27.08984375" style="35" customWidth="1"/>
    <col min="10251" max="10252" width="17.08984375" style="35" customWidth="1"/>
    <col min="10253" max="10253" width="17.1796875" style="35" customWidth="1"/>
    <col min="10254" max="10257" width="17.08984375" style="35" customWidth="1"/>
    <col min="10258" max="10501" width="8.90625" style="35"/>
    <col min="10502" max="10502" width="6.08984375" style="35" customWidth="1"/>
    <col min="10503" max="10503" width="14.1796875" style="35" customWidth="1"/>
    <col min="10504" max="10504" width="48.08984375" style="35" customWidth="1"/>
    <col min="10505" max="10505" width="28.36328125" style="35" customWidth="1"/>
    <col min="10506" max="10506" width="27.08984375" style="35" customWidth="1"/>
    <col min="10507" max="10508" width="17.08984375" style="35" customWidth="1"/>
    <col min="10509" max="10509" width="17.1796875" style="35" customWidth="1"/>
    <col min="10510" max="10513" width="17.08984375" style="35" customWidth="1"/>
    <col min="10514" max="10757" width="8.90625" style="35"/>
    <col min="10758" max="10758" width="6.08984375" style="35" customWidth="1"/>
    <col min="10759" max="10759" width="14.1796875" style="35" customWidth="1"/>
    <col min="10760" max="10760" width="48.08984375" style="35" customWidth="1"/>
    <col min="10761" max="10761" width="28.36328125" style="35" customWidth="1"/>
    <col min="10762" max="10762" width="27.08984375" style="35" customWidth="1"/>
    <col min="10763" max="10764" width="17.08984375" style="35" customWidth="1"/>
    <col min="10765" max="10765" width="17.1796875" style="35" customWidth="1"/>
    <col min="10766" max="10769" width="17.08984375" style="35" customWidth="1"/>
    <col min="10770" max="11013" width="8.90625" style="35"/>
    <col min="11014" max="11014" width="6.08984375" style="35" customWidth="1"/>
    <col min="11015" max="11015" width="14.1796875" style="35" customWidth="1"/>
    <col min="11016" max="11016" width="48.08984375" style="35" customWidth="1"/>
    <col min="11017" max="11017" width="28.36328125" style="35" customWidth="1"/>
    <col min="11018" max="11018" width="27.08984375" style="35" customWidth="1"/>
    <col min="11019" max="11020" width="17.08984375" style="35" customWidth="1"/>
    <col min="11021" max="11021" width="17.1796875" style="35" customWidth="1"/>
    <col min="11022" max="11025" width="17.08984375" style="35" customWidth="1"/>
    <col min="11026" max="11269" width="8.90625" style="35"/>
    <col min="11270" max="11270" width="6.08984375" style="35" customWidth="1"/>
    <col min="11271" max="11271" width="14.1796875" style="35" customWidth="1"/>
    <col min="11272" max="11272" width="48.08984375" style="35" customWidth="1"/>
    <col min="11273" max="11273" width="28.36328125" style="35" customWidth="1"/>
    <col min="11274" max="11274" width="27.08984375" style="35" customWidth="1"/>
    <col min="11275" max="11276" width="17.08984375" style="35" customWidth="1"/>
    <col min="11277" max="11277" width="17.1796875" style="35" customWidth="1"/>
    <col min="11278" max="11281" width="17.08984375" style="35" customWidth="1"/>
    <col min="11282" max="11525" width="8.90625" style="35"/>
    <col min="11526" max="11526" width="6.08984375" style="35" customWidth="1"/>
    <col min="11527" max="11527" width="14.1796875" style="35" customWidth="1"/>
    <col min="11528" max="11528" width="48.08984375" style="35" customWidth="1"/>
    <col min="11529" max="11529" width="28.36328125" style="35" customWidth="1"/>
    <col min="11530" max="11530" width="27.08984375" style="35" customWidth="1"/>
    <col min="11531" max="11532" width="17.08984375" style="35" customWidth="1"/>
    <col min="11533" max="11533" width="17.1796875" style="35" customWidth="1"/>
    <col min="11534" max="11537" width="17.08984375" style="35" customWidth="1"/>
    <col min="11538" max="11781" width="8.90625" style="35"/>
    <col min="11782" max="11782" width="6.08984375" style="35" customWidth="1"/>
    <col min="11783" max="11783" width="14.1796875" style="35" customWidth="1"/>
    <col min="11784" max="11784" width="48.08984375" style="35" customWidth="1"/>
    <col min="11785" max="11785" width="28.36328125" style="35" customWidth="1"/>
    <col min="11786" max="11786" width="27.08984375" style="35" customWidth="1"/>
    <col min="11787" max="11788" width="17.08984375" style="35" customWidth="1"/>
    <col min="11789" max="11789" width="17.1796875" style="35" customWidth="1"/>
    <col min="11790" max="11793" width="17.08984375" style="35" customWidth="1"/>
    <col min="11794" max="12037" width="8.90625" style="35"/>
    <col min="12038" max="12038" width="6.08984375" style="35" customWidth="1"/>
    <col min="12039" max="12039" width="14.1796875" style="35" customWidth="1"/>
    <col min="12040" max="12040" width="48.08984375" style="35" customWidth="1"/>
    <col min="12041" max="12041" width="28.36328125" style="35" customWidth="1"/>
    <col min="12042" max="12042" width="27.08984375" style="35" customWidth="1"/>
    <col min="12043" max="12044" width="17.08984375" style="35" customWidth="1"/>
    <col min="12045" max="12045" width="17.1796875" style="35" customWidth="1"/>
    <col min="12046" max="12049" width="17.08984375" style="35" customWidth="1"/>
    <col min="12050" max="12293" width="8.90625" style="35"/>
    <col min="12294" max="12294" width="6.08984375" style="35" customWidth="1"/>
    <col min="12295" max="12295" width="14.1796875" style="35" customWidth="1"/>
    <col min="12296" max="12296" width="48.08984375" style="35" customWidth="1"/>
    <col min="12297" max="12297" width="28.36328125" style="35" customWidth="1"/>
    <col min="12298" max="12298" width="27.08984375" style="35" customWidth="1"/>
    <col min="12299" max="12300" width="17.08984375" style="35" customWidth="1"/>
    <col min="12301" max="12301" width="17.1796875" style="35" customWidth="1"/>
    <col min="12302" max="12305" width="17.08984375" style="35" customWidth="1"/>
    <col min="12306" max="12549" width="8.90625" style="35"/>
    <col min="12550" max="12550" width="6.08984375" style="35" customWidth="1"/>
    <col min="12551" max="12551" width="14.1796875" style="35" customWidth="1"/>
    <col min="12552" max="12552" width="48.08984375" style="35" customWidth="1"/>
    <col min="12553" max="12553" width="28.36328125" style="35" customWidth="1"/>
    <col min="12554" max="12554" width="27.08984375" style="35" customWidth="1"/>
    <col min="12555" max="12556" width="17.08984375" style="35" customWidth="1"/>
    <col min="12557" max="12557" width="17.1796875" style="35" customWidth="1"/>
    <col min="12558" max="12561" width="17.08984375" style="35" customWidth="1"/>
    <col min="12562" max="12805" width="8.90625" style="35"/>
    <col min="12806" max="12806" width="6.08984375" style="35" customWidth="1"/>
    <col min="12807" max="12807" width="14.1796875" style="35" customWidth="1"/>
    <col min="12808" max="12808" width="48.08984375" style="35" customWidth="1"/>
    <col min="12809" max="12809" width="28.36328125" style="35" customWidth="1"/>
    <col min="12810" max="12810" width="27.08984375" style="35" customWidth="1"/>
    <col min="12811" max="12812" width="17.08984375" style="35" customWidth="1"/>
    <col min="12813" max="12813" width="17.1796875" style="35" customWidth="1"/>
    <col min="12814" max="12817" width="17.08984375" style="35" customWidth="1"/>
    <col min="12818" max="13061" width="8.90625" style="35"/>
    <col min="13062" max="13062" width="6.08984375" style="35" customWidth="1"/>
    <col min="13063" max="13063" width="14.1796875" style="35" customWidth="1"/>
    <col min="13064" max="13064" width="48.08984375" style="35" customWidth="1"/>
    <col min="13065" max="13065" width="28.36328125" style="35" customWidth="1"/>
    <col min="13066" max="13066" width="27.08984375" style="35" customWidth="1"/>
    <col min="13067" max="13068" width="17.08984375" style="35" customWidth="1"/>
    <col min="13069" max="13069" width="17.1796875" style="35" customWidth="1"/>
    <col min="13070" max="13073" width="17.08984375" style="35" customWidth="1"/>
    <col min="13074" max="13317" width="8.90625" style="35"/>
    <col min="13318" max="13318" width="6.08984375" style="35" customWidth="1"/>
    <col min="13319" max="13319" width="14.1796875" style="35" customWidth="1"/>
    <col min="13320" max="13320" width="48.08984375" style="35" customWidth="1"/>
    <col min="13321" max="13321" width="28.36328125" style="35" customWidth="1"/>
    <col min="13322" max="13322" width="27.08984375" style="35" customWidth="1"/>
    <col min="13323" max="13324" width="17.08984375" style="35" customWidth="1"/>
    <col min="13325" max="13325" width="17.1796875" style="35" customWidth="1"/>
    <col min="13326" max="13329" width="17.08984375" style="35" customWidth="1"/>
    <col min="13330" max="13573" width="8.90625" style="35"/>
    <col min="13574" max="13574" width="6.08984375" style="35" customWidth="1"/>
    <col min="13575" max="13575" width="14.1796875" style="35" customWidth="1"/>
    <col min="13576" max="13576" width="48.08984375" style="35" customWidth="1"/>
    <col min="13577" max="13577" width="28.36328125" style="35" customWidth="1"/>
    <col min="13578" max="13578" width="27.08984375" style="35" customWidth="1"/>
    <col min="13579" max="13580" width="17.08984375" style="35" customWidth="1"/>
    <col min="13581" max="13581" width="17.1796875" style="35" customWidth="1"/>
    <col min="13582" max="13585" width="17.08984375" style="35" customWidth="1"/>
    <col min="13586" max="13829" width="8.90625" style="35"/>
    <col min="13830" max="13830" width="6.08984375" style="35" customWidth="1"/>
    <col min="13831" max="13831" width="14.1796875" style="35" customWidth="1"/>
    <col min="13832" max="13832" width="48.08984375" style="35" customWidth="1"/>
    <col min="13833" max="13833" width="28.36328125" style="35" customWidth="1"/>
    <col min="13834" max="13834" width="27.08984375" style="35" customWidth="1"/>
    <col min="13835" max="13836" width="17.08984375" style="35" customWidth="1"/>
    <col min="13837" max="13837" width="17.1796875" style="35" customWidth="1"/>
    <col min="13838" max="13841" width="17.08984375" style="35" customWidth="1"/>
    <col min="13842" max="14085" width="8.90625" style="35"/>
    <col min="14086" max="14086" width="6.08984375" style="35" customWidth="1"/>
    <col min="14087" max="14087" width="14.1796875" style="35" customWidth="1"/>
    <col min="14088" max="14088" width="48.08984375" style="35" customWidth="1"/>
    <col min="14089" max="14089" width="28.36328125" style="35" customWidth="1"/>
    <col min="14090" max="14090" width="27.08984375" style="35" customWidth="1"/>
    <col min="14091" max="14092" width="17.08984375" style="35" customWidth="1"/>
    <col min="14093" max="14093" width="17.1796875" style="35" customWidth="1"/>
    <col min="14094" max="14097" width="17.08984375" style="35" customWidth="1"/>
    <col min="14098" max="14341" width="8.90625" style="35"/>
    <col min="14342" max="14342" width="6.08984375" style="35" customWidth="1"/>
    <col min="14343" max="14343" width="14.1796875" style="35" customWidth="1"/>
    <col min="14344" max="14344" width="48.08984375" style="35" customWidth="1"/>
    <col min="14345" max="14345" width="28.36328125" style="35" customWidth="1"/>
    <col min="14346" max="14346" width="27.08984375" style="35" customWidth="1"/>
    <col min="14347" max="14348" width="17.08984375" style="35" customWidth="1"/>
    <col min="14349" max="14349" width="17.1796875" style="35" customWidth="1"/>
    <col min="14350" max="14353" width="17.08984375" style="35" customWidth="1"/>
    <col min="14354" max="14597" width="8.90625" style="35"/>
    <col min="14598" max="14598" width="6.08984375" style="35" customWidth="1"/>
    <col min="14599" max="14599" width="14.1796875" style="35" customWidth="1"/>
    <col min="14600" max="14600" width="48.08984375" style="35" customWidth="1"/>
    <col min="14601" max="14601" width="28.36328125" style="35" customWidth="1"/>
    <col min="14602" max="14602" width="27.08984375" style="35" customWidth="1"/>
    <col min="14603" max="14604" width="17.08984375" style="35" customWidth="1"/>
    <col min="14605" max="14605" width="17.1796875" style="35" customWidth="1"/>
    <col min="14606" max="14609" width="17.08984375" style="35" customWidth="1"/>
    <col min="14610" max="14853" width="8.90625" style="35"/>
    <col min="14854" max="14854" width="6.08984375" style="35" customWidth="1"/>
    <col min="14855" max="14855" width="14.1796875" style="35" customWidth="1"/>
    <col min="14856" max="14856" width="48.08984375" style="35" customWidth="1"/>
    <col min="14857" max="14857" width="28.36328125" style="35" customWidth="1"/>
    <col min="14858" max="14858" width="27.08984375" style="35" customWidth="1"/>
    <col min="14859" max="14860" width="17.08984375" style="35" customWidth="1"/>
    <col min="14861" max="14861" width="17.1796875" style="35" customWidth="1"/>
    <col min="14862" max="14865" width="17.08984375" style="35" customWidth="1"/>
    <col min="14866" max="15109" width="8.90625" style="35"/>
    <col min="15110" max="15110" width="6.08984375" style="35" customWidth="1"/>
    <col min="15111" max="15111" width="14.1796875" style="35" customWidth="1"/>
    <col min="15112" max="15112" width="48.08984375" style="35" customWidth="1"/>
    <col min="15113" max="15113" width="28.36328125" style="35" customWidth="1"/>
    <col min="15114" max="15114" width="27.08984375" style="35" customWidth="1"/>
    <col min="15115" max="15116" width="17.08984375" style="35" customWidth="1"/>
    <col min="15117" max="15117" width="17.1796875" style="35" customWidth="1"/>
    <col min="15118" max="15121" width="17.08984375" style="35" customWidth="1"/>
    <col min="15122" max="15365" width="8.90625" style="35"/>
    <col min="15366" max="15366" width="6.08984375" style="35" customWidth="1"/>
    <col min="15367" max="15367" width="14.1796875" style="35" customWidth="1"/>
    <col min="15368" max="15368" width="48.08984375" style="35" customWidth="1"/>
    <col min="15369" max="15369" width="28.36328125" style="35" customWidth="1"/>
    <col min="15370" max="15370" width="27.08984375" style="35" customWidth="1"/>
    <col min="15371" max="15372" width="17.08984375" style="35" customWidth="1"/>
    <col min="15373" max="15373" width="17.1796875" style="35" customWidth="1"/>
    <col min="15374" max="15377" width="17.08984375" style="35" customWidth="1"/>
    <col min="15378" max="15621" width="8.90625" style="35"/>
    <col min="15622" max="15622" width="6.08984375" style="35" customWidth="1"/>
    <col min="15623" max="15623" width="14.1796875" style="35" customWidth="1"/>
    <col min="15624" max="15624" width="48.08984375" style="35" customWidth="1"/>
    <col min="15625" max="15625" width="28.36328125" style="35" customWidth="1"/>
    <col min="15626" max="15626" width="27.08984375" style="35" customWidth="1"/>
    <col min="15627" max="15628" width="17.08984375" style="35" customWidth="1"/>
    <col min="15629" max="15629" width="17.1796875" style="35" customWidth="1"/>
    <col min="15630" max="15633" width="17.08984375" style="35" customWidth="1"/>
    <col min="15634" max="15877" width="8.90625" style="35"/>
    <col min="15878" max="15878" width="6.08984375" style="35" customWidth="1"/>
    <col min="15879" max="15879" width="14.1796875" style="35" customWidth="1"/>
    <col min="15880" max="15880" width="48.08984375" style="35" customWidth="1"/>
    <col min="15881" max="15881" width="28.36328125" style="35" customWidth="1"/>
    <col min="15882" max="15882" width="27.08984375" style="35" customWidth="1"/>
    <col min="15883" max="15884" width="17.08984375" style="35" customWidth="1"/>
    <col min="15885" max="15885" width="17.1796875" style="35" customWidth="1"/>
    <col min="15886" max="15889" width="17.08984375" style="35" customWidth="1"/>
    <col min="15890" max="16133" width="8.90625" style="35"/>
    <col min="16134" max="16134" width="6.08984375" style="35" customWidth="1"/>
    <col min="16135" max="16135" width="14.1796875" style="35" customWidth="1"/>
    <col min="16136" max="16136" width="48.08984375" style="35" customWidth="1"/>
    <col min="16137" max="16137" width="28.36328125" style="35" customWidth="1"/>
    <col min="16138" max="16138" width="27.08984375" style="35" customWidth="1"/>
    <col min="16139" max="16140" width="17.08984375" style="35" customWidth="1"/>
    <col min="16141" max="16141" width="17.1796875" style="35" customWidth="1"/>
    <col min="16142" max="16145" width="17.08984375" style="35" customWidth="1"/>
    <col min="16146" max="16384" width="8.90625" style="35"/>
  </cols>
  <sheetData>
    <row r="1" spans="1:17" ht="14">
      <c r="B1" s="54" t="s">
        <v>241</v>
      </c>
    </row>
    <row r="2" spans="1:17" ht="21" customHeight="1">
      <c r="B2" s="68"/>
      <c r="C2" s="68"/>
      <c r="D2" s="68"/>
      <c r="E2" s="68"/>
      <c r="F2" s="68"/>
      <c r="G2" s="69" t="s">
        <v>105</v>
      </c>
      <c r="H2" s="69"/>
      <c r="I2" s="69"/>
      <c r="J2" s="69"/>
      <c r="K2" s="68"/>
      <c r="L2" s="68"/>
      <c r="M2" s="68"/>
      <c r="O2" s="68"/>
      <c r="P2" s="68"/>
      <c r="Q2" s="68"/>
    </row>
    <row r="3" spans="1:17" ht="21">
      <c r="B3" s="66"/>
      <c r="C3" s="66"/>
      <c r="D3" s="66"/>
      <c r="E3" s="66"/>
      <c r="F3" s="66"/>
      <c r="G3" s="66"/>
      <c r="H3" s="66"/>
      <c r="I3" s="66"/>
      <c r="J3" s="66"/>
      <c r="K3" s="66"/>
      <c r="L3" s="66"/>
      <c r="M3" s="66"/>
      <c r="N3" s="66"/>
      <c r="O3" s="66"/>
      <c r="P3" s="66"/>
      <c r="Q3" s="66"/>
    </row>
    <row r="4" spans="1:17" ht="16.5">
      <c r="B4" s="52"/>
      <c r="C4" s="52"/>
      <c r="D4" s="52"/>
      <c r="E4" s="52"/>
      <c r="F4" s="52"/>
      <c r="G4" s="52"/>
      <c r="H4" s="52"/>
      <c r="I4" s="52"/>
      <c r="J4" s="52"/>
      <c r="K4" s="52"/>
      <c r="L4" s="52"/>
      <c r="M4" s="52"/>
      <c r="N4" s="96" t="s">
        <v>97</v>
      </c>
      <c r="O4" s="288">
        <f>'1)交付申請書'!V9</f>
        <v>0</v>
      </c>
      <c r="P4" s="288"/>
      <c r="Q4" s="288"/>
    </row>
    <row r="6" spans="1:17" ht="74.25" customHeight="1">
      <c r="B6" s="83" t="s">
        <v>453</v>
      </c>
      <c r="C6" s="84" t="s">
        <v>96</v>
      </c>
      <c r="D6" s="84" t="s">
        <v>91</v>
      </c>
      <c r="E6" s="286" t="s">
        <v>363</v>
      </c>
      <c r="F6" s="287"/>
      <c r="G6" s="287"/>
      <c r="H6" s="287"/>
      <c r="I6" s="287"/>
      <c r="J6" s="287"/>
      <c r="K6" s="287"/>
      <c r="L6" s="84" t="s">
        <v>99</v>
      </c>
      <c r="M6" s="97" t="s">
        <v>252</v>
      </c>
      <c r="N6" s="87" t="s">
        <v>364</v>
      </c>
      <c r="O6" s="88"/>
      <c r="P6" s="88"/>
      <c r="Q6" s="89"/>
    </row>
    <row r="7" spans="1:17" ht="41.4" customHeight="1">
      <c r="B7" s="85"/>
      <c r="C7" s="86"/>
      <c r="D7" s="86"/>
      <c r="E7" s="150" t="s">
        <v>103</v>
      </c>
      <c r="F7" s="150" t="s">
        <v>87</v>
      </c>
      <c r="G7" s="150" t="s">
        <v>88</v>
      </c>
      <c r="H7" s="509" t="s">
        <v>362</v>
      </c>
      <c r="I7" s="153" t="s">
        <v>351</v>
      </c>
      <c r="J7" s="153" t="s">
        <v>359</v>
      </c>
      <c r="K7" s="137" t="s">
        <v>360</v>
      </c>
      <c r="L7" s="86"/>
      <c r="M7" s="86"/>
      <c r="N7" s="86"/>
      <c r="O7" s="61" t="s">
        <v>47</v>
      </c>
      <c r="P7" s="61" t="s">
        <v>93</v>
      </c>
      <c r="Q7" s="61" t="s">
        <v>298</v>
      </c>
    </row>
    <row r="8" spans="1:17" ht="14">
      <c r="A8" s="35" t="e">
        <f>B8&amp;#REF!</f>
        <v>#REF!</v>
      </c>
      <c r="B8" s="81"/>
      <c r="C8" s="93"/>
      <c r="D8" s="82"/>
      <c r="E8" s="82"/>
      <c r="F8" s="79"/>
      <c r="G8" s="75"/>
      <c r="H8" s="139"/>
      <c r="I8" s="154">
        <f t="shared" ref="I8:I37" si="0">IFERROR(VLOOKUP(C8,B47:B69,2,0),0)</f>
        <v>0</v>
      </c>
      <c r="J8" s="155">
        <f>H8*I8</f>
        <v>0</v>
      </c>
      <c r="K8" s="138"/>
      <c r="L8" s="82"/>
      <c r="M8" s="81"/>
      <c r="N8" s="76"/>
      <c r="O8" s="63"/>
      <c r="P8" s="76"/>
      <c r="Q8" s="76"/>
    </row>
    <row r="9" spans="1:17" ht="14">
      <c r="A9" s="35" t="e">
        <f>B9&amp;#REF!</f>
        <v>#REF!</v>
      </c>
      <c r="B9" s="81"/>
      <c r="C9" s="93"/>
      <c r="D9" s="82"/>
      <c r="E9" s="82"/>
      <c r="F9" s="79"/>
      <c r="G9" s="75"/>
      <c r="H9" s="135"/>
      <c r="I9" s="154">
        <f t="shared" si="0"/>
        <v>0</v>
      </c>
      <c r="J9" s="155">
        <f t="shared" ref="J9:J37" si="1">H9*I9</f>
        <v>0</v>
      </c>
      <c r="K9" s="138"/>
      <c r="L9" s="82"/>
      <c r="M9" s="81"/>
      <c r="N9" s="76"/>
      <c r="O9" s="63">
        <f t="shared" ref="O9:O37" si="2">N9-P9</f>
        <v>0</v>
      </c>
      <c r="P9" s="76"/>
      <c r="Q9" s="76"/>
    </row>
    <row r="10" spans="1:17" ht="14">
      <c r="A10" s="35" t="e">
        <f>B10&amp;#REF!</f>
        <v>#REF!</v>
      </c>
      <c r="B10" s="81"/>
      <c r="C10" s="93"/>
      <c r="D10" s="82"/>
      <c r="E10" s="82"/>
      <c r="F10" s="79"/>
      <c r="G10" s="75"/>
      <c r="H10" s="135"/>
      <c r="I10" s="154">
        <f t="shared" si="0"/>
        <v>0</v>
      </c>
      <c r="J10" s="155">
        <f t="shared" si="1"/>
        <v>0</v>
      </c>
      <c r="K10" s="138"/>
      <c r="L10" s="82"/>
      <c r="M10" s="81"/>
      <c r="N10" s="76"/>
      <c r="O10" s="63">
        <f t="shared" si="2"/>
        <v>0</v>
      </c>
      <c r="P10" s="76"/>
      <c r="Q10" s="76"/>
    </row>
    <row r="11" spans="1:17" ht="14">
      <c r="A11" s="35" t="e">
        <f>B11&amp;#REF!</f>
        <v>#REF!</v>
      </c>
      <c r="B11" s="81"/>
      <c r="C11" s="93"/>
      <c r="D11" s="82"/>
      <c r="E11" s="82"/>
      <c r="F11" s="79"/>
      <c r="G11" s="75"/>
      <c r="H11" s="135"/>
      <c r="I11" s="154">
        <f t="shared" si="0"/>
        <v>0</v>
      </c>
      <c r="J11" s="155">
        <f t="shared" si="1"/>
        <v>0</v>
      </c>
      <c r="K11" s="138"/>
      <c r="L11" s="82"/>
      <c r="M11" s="81"/>
      <c r="N11" s="76"/>
      <c r="O11" s="63">
        <f t="shared" si="2"/>
        <v>0</v>
      </c>
      <c r="P11" s="76"/>
      <c r="Q11" s="76"/>
    </row>
    <row r="12" spans="1:17" ht="14">
      <c r="A12" s="35" t="e">
        <f>B12&amp;#REF!</f>
        <v>#REF!</v>
      </c>
      <c r="B12" s="81"/>
      <c r="C12" s="93"/>
      <c r="D12" s="82"/>
      <c r="E12" s="82"/>
      <c r="F12" s="79"/>
      <c r="G12" s="75"/>
      <c r="H12" s="135"/>
      <c r="I12" s="154">
        <f t="shared" si="0"/>
        <v>0</v>
      </c>
      <c r="J12" s="155">
        <f t="shared" si="1"/>
        <v>0</v>
      </c>
      <c r="K12" s="138"/>
      <c r="L12" s="82"/>
      <c r="M12" s="81"/>
      <c r="N12" s="76"/>
      <c r="O12" s="63">
        <f t="shared" si="2"/>
        <v>0</v>
      </c>
      <c r="P12" s="76"/>
      <c r="Q12" s="76"/>
    </row>
    <row r="13" spans="1:17" ht="14">
      <c r="A13" s="35" t="e">
        <f>B13&amp;#REF!</f>
        <v>#REF!</v>
      </c>
      <c r="B13" s="81"/>
      <c r="C13" s="93"/>
      <c r="D13" s="82"/>
      <c r="E13" s="82"/>
      <c r="F13" s="79"/>
      <c r="G13" s="75"/>
      <c r="H13" s="135"/>
      <c r="I13" s="154">
        <f t="shared" si="0"/>
        <v>0</v>
      </c>
      <c r="J13" s="155">
        <f t="shared" si="1"/>
        <v>0</v>
      </c>
      <c r="K13" s="138"/>
      <c r="L13" s="82"/>
      <c r="M13" s="81"/>
      <c r="N13" s="76"/>
      <c r="O13" s="63">
        <f t="shared" si="2"/>
        <v>0</v>
      </c>
      <c r="P13" s="76"/>
      <c r="Q13" s="76"/>
    </row>
    <row r="14" spans="1:17" ht="14">
      <c r="A14" s="35" t="e">
        <f>B14&amp;#REF!</f>
        <v>#REF!</v>
      </c>
      <c r="B14" s="81"/>
      <c r="C14" s="93"/>
      <c r="D14" s="82"/>
      <c r="E14" s="82"/>
      <c r="F14" s="79"/>
      <c r="G14" s="75"/>
      <c r="H14" s="135"/>
      <c r="I14" s="154">
        <f t="shared" si="0"/>
        <v>0</v>
      </c>
      <c r="J14" s="155">
        <f t="shared" si="1"/>
        <v>0</v>
      </c>
      <c r="K14" s="138"/>
      <c r="L14" s="82"/>
      <c r="M14" s="81"/>
      <c r="N14" s="76"/>
      <c r="O14" s="63">
        <f t="shared" si="2"/>
        <v>0</v>
      </c>
      <c r="P14" s="76"/>
      <c r="Q14" s="76"/>
    </row>
    <row r="15" spans="1:17" ht="14">
      <c r="A15" s="35" t="e">
        <f>B15&amp;#REF!</f>
        <v>#REF!</v>
      </c>
      <c r="B15" s="81"/>
      <c r="C15" s="93"/>
      <c r="D15" s="82"/>
      <c r="E15" s="82"/>
      <c r="F15" s="79"/>
      <c r="G15" s="75"/>
      <c r="H15" s="135"/>
      <c r="I15" s="154">
        <f t="shared" si="0"/>
        <v>0</v>
      </c>
      <c r="J15" s="155">
        <f t="shared" si="1"/>
        <v>0</v>
      </c>
      <c r="K15" s="138"/>
      <c r="L15" s="82"/>
      <c r="M15" s="81"/>
      <c r="N15" s="76"/>
      <c r="O15" s="63">
        <f t="shared" si="2"/>
        <v>0</v>
      </c>
      <c r="P15" s="76"/>
      <c r="Q15" s="76"/>
    </row>
    <row r="16" spans="1:17" ht="14">
      <c r="A16" s="35" t="e">
        <f>B16&amp;#REF!</f>
        <v>#REF!</v>
      </c>
      <c r="B16" s="81"/>
      <c r="C16" s="93"/>
      <c r="D16" s="82"/>
      <c r="E16" s="82"/>
      <c r="F16" s="79"/>
      <c r="G16" s="75"/>
      <c r="H16" s="135"/>
      <c r="I16" s="154">
        <f t="shared" si="0"/>
        <v>0</v>
      </c>
      <c r="J16" s="155">
        <f t="shared" si="1"/>
        <v>0</v>
      </c>
      <c r="K16" s="138"/>
      <c r="L16" s="82"/>
      <c r="M16" s="81"/>
      <c r="N16" s="76"/>
      <c r="O16" s="63">
        <f t="shared" si="2"/>
        <v>0</v>
      </c>
      <c r="P16" s="76"/>
      <c r="Q16" s="76"/>
    </row>
    <row r="17" spans="1:17" ht="14">
      <c r="A17" s="35" t="e">
        <f>B17&amp;#REF!</f>
        <v>#REF!</v>
      </c>
      <c r="B17" s="81"/>
      <c r="C17" s="93"/>
      <c r="D17" s="82"/>
      <c r="E17" s="82"/>
      <c r="F17" s="79"/>
      <c r="G17" s="75"/>
      <c r="H17" s="135"/>
      <c r="I17" s="154">
        <f t="shared" si="0"/>
        <v>0</v>
      </c>
      <c r="J17" s="155">
        <f t="shared" si="1"/>
        <v>0</v>
      </c>
      <c r="K17" s="138"/>
      <c r="L17" s="82"/>
      <c r="M17" s="81"/>
      <c r="N17" s="76"/>
      <c r="O17" s="63">
        <f t="shared" si="2"/>
        <v>0</v>
      </c>
      <c r="P17" s="76"/>
      <c r="Q17" s="76"/>
    </row>
    <row r="18" spans="1:17" ht="14">
      <c r="A18" s="35" t="e">
        <f>B18&amp;#REF!</f>
        <v>#REF!</v>
      </c>
      <c r="B18" s="81"/>
      <c r="C18" s="93"/>
      <c r="D18" s="81"/>
      <c r="E18" s="82"/>
      <c r="F18" s="75"/>
      <c r="G18" s="75"/>
      <c r="H18" s="135"/>
      <c r="I18" s="154">
        <f t="shared" si="0"/>
        <v>0</v>
      </c>
      <c r="J18" s="155">
        <f t="shared" si="1"/>
        <v>0</v>
      </c>
      <c r="K18" s="138"/>
      <c r="L18" s="82"/>
      <c r="M18" s="81"/>
      <c r="N18" s="76"/>
      <c r="O18" s="63">
        <f t="shared" si="2"/>
        <v>0</v>
      </c>
      <c r="P18" s="76"/>
      <c r="Q18" s="76"/>
    </row>
    <row r="19" spans="1:17" ht="14">
      <c r="A19" s="35" t="e">
        <f>B19&amp;#REF!</f>
        <v>#REF!</v>
      </c>
      <c r="B19" s="81"/>
      <c r="C19" s="93"/>
      <c r="D19" s="81"/>
      <c r="E19" s="82"/>
      <c r="F19" s="75"/>
      <c r="G19" s="75"/>
      <c r="H19" s="135"/>
      <c r="I19" s="154">
        <f t="shared" si="0"/>
        <v>0</v>
      </c>
      <c r="J19" s="155">
        <f t="shared" si="1"/>
        <v>0</v>
      </c>
      <c r="K19" s="138"/>
      <c r="L19" s="82"/>
      <c r="M19" s="81"/>
      <c r="N19" s="76"/>
      <c r="O19" s="63">
        <f t="shared" si="2"/>
        <v>0</v>
      </c>
      <c r="P19" s="76"/>
      <c r="Q19" s="76"/>
    </row>
    <row r="20" spans="1:17" ht="14">
      <c r="A20" s="35" t="e">
        <f>B20&amp;#REF!</f>
        <v>#REF!</v>
      </c>
      <c r="B20" s="81"/>
      <c r="C20" s="93"/>
      <c r="D20" s="81"/>
      <c r="E20" s="82"/>
      <c r="F20" s="75"/>
      <c r="G20" s="75"/>
      <c r="H20" s="135"/>
      <c r="I20" s="154">
        <f t="shared" si="0"/>
        <v>0</v>
      </c>
      <c r="J20" s="155">
        <f t="shared" si="1"/>
        <v>0</v>
      </c>
      <c r="K20" s="138"/>
      <c r="L20" s="82"/>
      <c r="M20" s="81"/>
      <c r="N20" s="76"/>
      <c r="O20" s="63">
        <f t="shared" si="2"/>
        <v>0</v>
      </c>
      <c r="P20" s="76"/>
      <c r="Q20" s="76"/>
    </row>
    <row r="21" spans="1:17" ht="14">
      <c r="A21" s="35" t="e">
        <f>B21&amp;#REF!</f>
        <v>#REF!</v>
      </c>
      <c r="B21" s="81"/>
      <c r="C21" s="93"/>
      <c r="D21" s="81"/>
      <c r="E21" s="82"/>
      <c r="F21" s="75"/>
      <c r="G21" s="75"/>
      <c r="H21" s="135"/>
      <c r="I21" s="154">
        <f t="shared" si="0"/>
        <v>0</v>
      </c>
      <c r="J21" s="155">
        <f t="shared" si="1"/>
        <v>0</v>
      </c>
      <c r="K21" s="138"/>
      <c r="L21" s="82"/>
      <c r="M21" s="81"/>
      <c r="N21" s="76"/>
      <c r="O21" s="63">
        <f t="shared" si="2"/>
        <v>0</v>
      </c>
      <c r="P21" s="76"/>
      <c r="Q21" s="76"/>
    </row>
    <row r="22" spans="1:17" ht="14">
      <c r="A22" s="35" t="e">
        <f>B22&amp;#REF!</f>
        <v>#REF!</v>
      </c>
      <c r="B22" s="81"/>
      <c r="C22" s="93"/>
      <c r="D22" s="81"/>
      <c r="E22" s="82"/>
      <c r="F22" s="75"/>
      <c r="G22" s="75"/>
      <c r="H22" s="135"/>
      <c r="I22" s="154">
        <f t="shared" si="0"/>
        <v>0</v>
      </c>
      <c r="J22" s="155">
        <f t="shared" si="1"/>
        <v>0</v>
      </c>
      <c r="K22" s="138"/>
      <c r="L22" s="82"/>
      <c r="M22" s="81"/>
      <c r="N22" s="76"/>
      <c r="O22" s="63">
        <f t="shared" si="2"/>
        <v>0</v>
      </c>
      <c r="P22" s="76"/>
      <c r="Q22" s="76"/>
    </row>
    <row r="23" spans="1:17" ht="14">
      <c r="A23" s="35" t="e">
        <f>B23&amp;#REF!</f>
        <v>#REF!</v>
      </c>
      <c r="B23" s="81"/>
      <c r="C23" s="93"/>
      <c r="D23" s="81"/>
      <c r="E23" s="82"/>
      <c r="F23" s="75"/>
      <c r="G23" s="75"/>
      <c r="H23" s="135"/>
      <c r="I23" s="154">
        <f t="shared" si="0"/>
        <v>0</v>
      </c>
      <c r="J23" s="155">
        <f t="shared" si="1"/>
        <v>0</v>
      </c>
      <c r="K23" s="138"/>
      <c r="L23" s="82"/>
      <c r="M23" s="81"/>
      <c r="N23" s="76"/>
      <c r="O23" s="63">
        <f t="shared" si="2"/>
        <v>0</v>
      </c>
      <c r="P23" s="76"/>
      <c r="Q23" s="76"/>
    </row>
    <row r="24" spans="1:17" ht="14">
      <c r="A24" s="35" t="e">
        <f>B24&amp;#REF!</f>
        <v>#REF!</v>
      </c>
      <c r="B24" s="81"/>
      <c r="C24" s="93"/>
      <c r="D24" s="81"/>
      <c r="E24" s="82"/>
      <c r="F24" s="75"/>
      <c r="G24" s="75"/>
      <c r="H24" s="135"/>
      <c r="I24" s="154">
        <f t="shared" si="0"/>
        <v>0</v>
      </c>
      <c r="J24" s="155">
        <f t="shared" si="1"/>
        <v>0</v>
      </c>
      <c r="K24" s="138"/>
      <c r="L24" s="82"/>
      <c r="M24" s="81"/>
      <c r="N24" s="76"/>
      <c r="O24" s="63">
        <f t="shared" si="2"/>
        <v>0</v>
      </c>
      <c r="P24" s="76"/>
      <c r="Q24" s="76"/>
    </row>
    <row r="25" spans="1:17" ht="14">
      <c r="A25" s="35" t="e">
        <f>B25&amp;#REF!</f>
        <v>#REF!</v>
      </c>
      <c r="B25" s="81"/>
      <c r="C25" s="93"/>
      <c r="D25" s="81"/>
      <c r="E25" s="82"/>
      <c r="F25" s="75"/>
      <c r="G25" s="75"/>
      <c r="H25" s="135"/>
      <c r="I25" s="154">
        <f t="shared" si="0"/>
        <v>0</v>
      </c>
      <c r="J25" s="155">
        <f t="shared" si="1"/>
        <v>0</v>
      </c>
      <c r="K25" s="138"/>
      <c r="L25" s="82"/>
      <c r="M25" s="81"/>
      <c r="N25" s="76"/>
      <c r="O25" s="63">
        <f t="shared" si="2"/>
        <v>0</v>
      </c>
      <c r="P25" s="76"/>
      <c r="Q25" s="76"/>
    </row>
    <row r="26" spans="1:17" ht="14">
      <c r="A26" s="35" t="e">
        <f>B26&amp;#REF!</f>
        <v>#REF!</v>
      </c>
      <c r="B26" s="81"/>
      <c r="C26" s="93"/>
      <c r="D26" s="81"/>
      <c r="E26" s="82"/>
      <c r="F26" s="75"/>
      <c r="G26" s="75"/>
      <c r="H26" s="135"/>
      <c r="I26" s="154">
        <f t="shared" si="0"/>
        <v>0</v>
      </c>
      <c r="J26" s="155">
        <f t="shared" si="1"/>
        <v>0</v>
      </c>
      <c r="K26" s="138"/>
      <c r="L26" s="82"/>
      <c r="M26" s="81"/>
      <c r="N26" s="76"/>
      <c r="O26" s="63">
        <f t="shared" si="2"/>
        <v>0</v>
      </c>
      <c r="P26" s="76"/>
      <c r="Q26" s="76"/>
    </row>
    <row r="27" spans="1:17" ht="14">
      <c r="A27" s="35" t="e">
        <f>B27&amp;#REF!</f>
        <v>#REF!</v>
      </c>
      <c r="B27" s="81"/>
      <c r="C27" s="93"/>
      <c r="D27" s="81"/>
      <c r="E27" s="82"/>
      <c r="F27" s="75"/>
      <c r="G27" s="75"/>
      <c r="H27" s="135"/>
      <c r="I27" s="154">
        <f t="shared" si="0"/>
        <v>0</v>
      </c>
      <c r="J27" s="155">
        <f t="shared" si="1"/>
        <v>0</v>
      </c>
      <c r="K27" s="138"/>
      <c r="L27" s="82"/>
      <c r="M27" s="81"/>
      <c r="N27" s="76"/>
      <c r="O27" s="63">
        <f t="shared" si="2"/>
        <v>0</v>
      </c>
      <c r="P27" s="76"/>
      <c r="Q27" s="76"/>
    </row>
    <row r="28" spans="1:17" ht="14">
      <c r="A28" s="35" t="e">
        <f>B28&amp;#REF!</f>
        <v>#REF!</v>
      </c>
      <c r="B28" s="81"/>
      <c r="C28" s="93"/>
      <c r="D28" s="81"/>
      <c r="E28" s="82"/>
      <c r="F28" s="75"/>
      <c r="G28" s="75"/>
      <c r="H28" s="135"/>
      <c r="I28" s="154">
        <f t="shared" si="0"/>
        <v>0</v>
      </c>
      <c r="J28" s="155">
        <f t="shared" si="1"/>
        <v>0</v>
      </c>
      <c r="K28" s="138"/>
      <c r="L28" s="82"/>
      <c r="M28" s="81"/>
      <c r="N28" s="76"/>
      <c r="O28" s="63">
        <f t="shared" si="2"/>
        <v>0</v>
      </c>
      <c r="P28" s="76"/>
      <c r="Q28" s="76"/>
    </row>
    <row r="29" spans="1:17" ht="14">
      <c r="A29" s="35" t="e">
        <f>B29&amp;#REF!</f>
        <v>#REF!</v>
      </c>
      <c r="B29" s="81"/>
      <c r="C29" s="93"/>
      <c r="D29" s="81"/>
      <c r="E29" s="82"/>
      <c r="F29" s="75"/>
      <c r="G29" s="75"/>
      <c r="H29" s="135"/>
      <c r="I29" s="154">
        <f t="shared" si="0"/>
        <v>0</v>
      </c>
      <c r="J29" s="155">
        <f t="shared" si="1"/>
        <v>0</v>
      </c>
      <c r="K29" s="138"/>
      <c r="L29" s="82"/>
      <c r="M29" s="81"/>
      <c r="N29" s="76"/>
      <c r="O29" s="63">
        <f t="shared" si="2"/>
        <v>0</v>
      </c>
      <c r="P29" s="76"/>
      <c r="Q29" s="76"/>
    </row>
    <row r="30" spans="1:17" ht="14">
      <c r="A30" s="35" t="e">
        <f>B30&amp;#REF!</f>
        <v>#REF!</v>
      </c>
      <c r="B30" s="81"/>
      <c r="C30" s="93"/>
      <c r="D30" s="81"/>
      <c r="E30" s="82"/>
      <c r="F30" s="75"/>
      <c r="G30" s="75"/>
      <c r="H30" s="135"/>
      <c r="I30" s="154">
        <f t="shared" si="0"/>
        <v>0</v>
      </c>
      <c r="J30" s="155">
        <f t="shared" si="1"/>
        <v>0</v>
      </c>
      <c r="K30" s="138"/>
      <c r="L30" s="82"/>
      <c r="M30" s="81"/>
      <c r="N30" s="76"/>
      <c r="O30" s="63">
        <f t="shared" si="2"/>
        <v>0</v>
      </c>
      <c r="P30" s="76"/>
      <c r="Q30" s="76"/>
    </row>
    <row r="31" spans="1:17" ht="14">
      <c r="A31" s="35" t="e">
        <f>B31&amp;#REF!</f>
        <v>#REF!</v>
      </c>
      <c r="B31" s="81"/>
      <c r="C31" s="93"/>
      <c r="D31" s="81"/>
      <c r="E31" s="82"/>
      <c r="F31" s="75"/>
      <c r="G31" s="75"/>
      <c r="H31" s="135"/>
      <c r="I31" s="154">
        <f t="shared" si="0"/>
        <v>0</v>
      </c>
      <c r="J31" s="155">
        <f t="shared" si="1"/>
        <v>0</v>
      </c>
      <c r="K31" s="138"/>
      <c r="L31" s="82"/>
      <c r="M31" s="81"/>
      <c r="N31" s="76"/>
      <c r="O31" s="63">
        <f t="shared" si="2"/>
        <v>0</v>
      </c>
      <c r="P31" s="76"/>
      <c r="Q31" s="76"/>
    </row>
    <row r="32" spans="1:17" ht="14">
      <c r="A32" s="35" t="e">
        <f>B32&amp;#REF!</f>
        <v>#REF!</v>
      </c>
      <c r="B32" s="81"/>
      <c r="C32" s="93"/>
      <c r="D32" s="81"/>
      <c r="E32" s="82"/>
      <c r="F32" s="75"/>
      <c r="G32" s="75"/>
      <c r="H32" s="135"/>
      <c r="I32" s="154">
        <f t="shared" si="0"/>
        <v>0</v>
      </c>
      <c r="J32" s="155">
        <f t="shared" si="1"/>
        <v>0</v>
      </c>
      <c r="K32" s="138"/>
      <c r="L32" s="82"/>
      <c r="M32" s="81"/>
      <c r="N32" s="76"/>
      <c r="O32" s="63">
        <f t="shared" si="2"/>
        <v>0</v>
      </c>
      <c r="P32" s="76"/>
      <c r="Q32" s="76"/>
    </row>
    <row r="33" spans="1:17" ht="14">
      <c r="A33" s="35" t="e">
        <f>B33&amp;#REF!</f>
        <v>#REF!</v>
      </c>
      <c r="B33" s="81"/>
      <c r="C33" s="93"/>
      <c r="D33" s="81"/>
      <c r="E33" s="82"/>
      <c r="F33" s="75"/>
      <c r="G33" s="75"/>
      <c r="H33" s="135"/>
      <c r="I33" s="154">
        <f t="shared" si="0"/>
        <v>0</v>
      </c>
      <c r="J33" s="155">
        <f t="shared" si="1"/>
        <v>0</v>
      </c>
      <c r="K33" s="138"/>
      <c r="L33" s="82"/>
      <c r="M33" s="81"/>
      <c r="N33" s="76"/>
      <c r="O33" s="63">
        <f t="shared" si="2"/>
        <v>0</v>
      </c>
      <c r="P33" s="76"/>
      <c r="Q33" s="76"/>
    </row>
    <row r="34" spans="1:17" ht="14">
      <c r="A34" s="35" t="e">
        <f>B34&amp;#REF!</f>
        <v>#REF!</v>
      </c>
      <c r="B34" s="81"/>
      <c r="C34" s="93"/>
      <c r="D34" s="81"/>
      <c r="E34" s="82"/>
      <c r="F34" s="75"/>
      <c r="G34" s="75"/>
      <c r="H34" s="135"/>
      <c r="I34" s="154">
        <f t="shared" si="0"/>
        <v>0</v>
      </c>
      <c r="J34" s="155">
        <f t="shared" si="1"/>
        <v>0</v>
      </c>
      <c r="K34" s="138"/>
      <c r="L34" s="82"/>
      <c r="M34" s="81"/>
      <c r="N34" s="76"/>
      <c r="O34" s="63">
        <f t="shared" si="2"/>
        <v>0</v>
      </c>
      <c r="P34" s="76"/>
      <c r="Q34" s="76"/>
    </row>
    <row r="35" spans="1:17" ht="14">
      <c r="A35" s="35" t="e">
        <f>B35&amp;#REF!</f>
        <v>#REF!</v>
      </c>
      <c r="B35" s="81"/>
      <c r="C35" s="93"/>
      <c r="D35" s="81"/>
      <c r="E35" s="82"/>
      <c r="F35" s="75"/>
      <c r="G35" s="75"/>
      <c r="H35" s="135"/>
      <c r="I35" s="154">
        <f t="shared" si="0"/>
        <v>0</v>
      </c>
      <c r="J35" s="155">
        <f t="shared" si="1"/>
        <v>0</v>
      </c>
      <c r="K35" s="138"/>
      <c r="L35" s="82"/>
      <c r="M35" s="81"/>
      <c r="N35" s="76"/>
      <c r="O35" s="63">
        <f t="shared" si="2"/>
        <v>0</v>
      </c>
      <c r="P35" s="76"/>
      <c r="Q35" s="76"/>
    </row>
    <row r="36" spans="1:17" ht="14">
      <c r="A36" s="35" t="e">
        <f>B36&amp;#REF!</f>
        <v>#REF!</v>
      </c>
      <c r="B36" s="81"/>
      <c r="C36" s="93"/>
      <c r="D36" s="81"/>
      <c r="E36" s="82"/>
      <c r="F36" s="75"/>
      <c r="G36" s="75"/>
      <c r="H36" s="135"/>
      <c r="I36" s="154">
        <f t="shared" si="0"/>
        <v>0</v>
      </c>
      <c r="J36" s="155">
        <f t="shared" si="1"/>
        <v>0</v>
      </c>
      <c r="K36" s="138"/>
      <c r="L36" s="82"/>
      <c r="M36" s="81"/>
      <c r="N36" s="76"/>
      <c r="O36" s="63">
        <f t="shared" si="2"/>
        <v>0</v>
      </c>
      <c r="P36" s="76"/>
      <c r="Q36" s="76"/>
    </row>
    <row r="37" spans="1:17" ht="14">
      <c r="A37" s="35" t="e">
        <f>B37&amp;#REF!</f>
        <v>#REF!</v>
      </c>
      <c r="B37" s="81"/>
      <c r="C37" s="93"/>
      <c r="D37" s="81"/>
      <c r="E37" s="82"/>
      <c r="F37" s="75"/>
      <c r="G37" s="75"/>
      <c r="H37" s="135"/>
      <c r="I37" s="154">
        <f t="shared" si="0"/>
        <v>0</v>
      </c>
      <c r="J37" s="155">
        <f t="shared" si="1"/>
        <v>0</v>
      </c>
      <c r="K37" s="138"/>
      <c r="L37" s="82"/>
      <c r="M37" s="81"/>
      <c r="N37" s="76"/>
      <c r="O37" s="63">
        <f t="shared" si="2"/>
        <v>0</v>
      </c>
      <c r="P37" s="76"/>
      <c r="Q37" s="76"/>
    </row>
    <row r="38" spans="1:17" ht="28.5" customHeight="1" collapsed="1">
      <c r="B38" s="71"/>
      <c r="C38" s="71"/>
      <c r="D38" s="71"/>
      <c r="E38" s="71"/>
      <c r="F38" s="71"/>
      <c r="G38" s="71"/>
      <c r="H38" s="71"/>
      <c r="I38" s="136"/>
      <c r="J38" s="152">
        <f>SUM(J8:J37)*1000</f>
        <v>0</v>
      </c>
      <c r="K38" s="71"/>
      <c r="L38" s="71"/>
      <c r="M38" s="71"/>
      <c r="N38" s="64">
        <f>SUM(N8:N37)</f>
        <v>0</v>
      </c>
      <c r="O38" s="64">
        <f>SUM(O8:O37)</f>
        <v>0</v>
      </c>
      <c r="P38" s="64">
        <f>SUM(P8:P37)</f>
        <v>0</v>
      </c>
      <c r="Q38" s="64"/>
    </row>
    <row r="41" spans="1:17" ht="74.25" customHeight="1">
      <c r="B41" s="83" t="s">
        <v>62</v>
      </c>
      <c r="C41" s="84" t="s">
        <v>96</v>
      </c>
      <c r="D41" s="84" t="s">
        <v>91</v>
      </c>
      <c r="E41" s="286" t="s">
        <v>128</v>
      </c>
      <c r="F41" s="287"/>
      <c r="G41" s="287"/>
      <c r="H41" s="287"/>
      <c r="I41" s="287"/>
      <c r="J41" s="287"/>
      <c r="K41" s="287"/>
      <c r="L41" s="97" t="s">
        <v>99</v>
      </c>
      <c r="M41" s="97" t="s">
        <v>252</v>
      </c>
      <c r="N41" s="87" t="s">
        <v>364</v>
      </c>
      <c r="O41" s="88"/>
      <c r="P41" s="88"/>
      <c r="Q41" s="89"/>
    </row>
    <row r="42" spans="1:17" ht="43.75" customHeight="1">
      <c r="B42" s="85"/>
      <c r="C42" s="86"/>
      <c r="D42" s="86"/>
      <c r="E42" s="86" t="s">
        <v>103</v>
      </c>
      <c r="F42" s="86" t="s">
        <v>87</v>
      </c>
      <c r="G42" s="86" t="s">
        <v>88</v>
      </c>
      <c r="H42" s="131" t="s">
        <v>350</v>
      </c>
      <c r="I42" s="131" t="s">
        <v>351</v>
      </c>
      <c r="J42" s="131" t="s">
        <v>359</v>
      </c>
      <c r="K42" s="86" t="s">
        <v>89</v>
      </c>
      <c r="L42" s="86"/>
      <c r="M42" s="86"/>
      <c r="N42" s="86"/>
      <c r="O42" s="61" t="s">
        <v>47</v>
      </c>
      <c r="P42" s="61" t="s">
        <v>93</v>
      </c>
      <c r="Q42" s="61" t="s">
        <v>94</v>
      </c>
    </row>
    <row r="43" spans="1:17" ht="56">
      <c r="A43" s="104" t="s">
        <v>178</v>
      </c>
      <c r="B43" s="72" t="s">
        <v>454</v>
      </c>
      <c r="C43" s="95" t="s">
        <v>71</v>
      </c>
      <c r="D43" s="73" t="s">
        <v>92</v>
      </c>
      <c r="E43" s="73" t="s">
        <v>104</v>
      </c>
      <c r="F43" s="80">
        <v>14000</v>
      </c>
      <c r="G43" s="72" t="s">
        <v>90</v>
      </c>
      <c r="H43" s="132">
        <v>385</v>
      </c>
      <c r="I43" s="133">
        <v>13</v>
      </c>
      <c r="J43" s="134">
        <f>H43*I43</f>
        <v>5005</v>
      </c>
      <c r="K43" s="78" t="s">
        <v>361</v>
      </c>
      <c r="L43" s="94" t="s">
        <v>100</v>
      </c>
      <c r="M43" s="94" t="s">
        <v>254</v>
      </c>
      <c r="N43" s="63">
        <v>258023</v>
      </c>
      <c r="O43" s="63">
        <v>234567</v>
      </c>
      <c r="P43" s="63">
        <v>23456</v>
      </c>
      <c r="Q43" s="90" t="s">
        <v>95</v>
      </c>
    </row>
    <row r="46" spans="1:17" ht="26">
      <c r="A46" s="91" t="s">
        <v>85</v>
      </c>
      <c r="B46" s="92" t="s">
        <v>84</v>
      </c>
    </row>
    <row r="47" spans="1:17">
      <c r="A47" s="62">
        <v>1</v>
      </c>
      <c r="B47" s="92" t="s">
        <v>71</v>
      </c>
      <c r="C47" s="35" t="s">
        <v>352</v>
      </c>
    </row>
    <row r="48" spans="1:17">
      <c r="A48" s="62">
        <v>2</v>
      </c>
      <c r="B48" s="92" t="s">
        <v>72</v>
      </c>
      <c r="C48" s="35" t="s">
        <v>353</v>
      </c>
    </row>
    <row r="49" spans="1:3">
      <c r="A49" s="62">
        <v>3</v>
      </c>
      <c r="B49" s="92" t="s">
        <v>73</v>
      </c>
    </row>
    <row r="50" spans="1:3">
      <c r="A50" s="62">
        <v>4</v>
      </c>
      <c r="B50" s="92" t="s">
        <v>74</v>
      </c>
    </row>
    <row r="51" spans="1:3">
      <c r="A51" s="62">
        <v>5</v>
      </c>
      <c r="B51" s="92" t="s">
        <v>291</v>
      </c>
      <c r="C51" s="35" t="s">
        <v>354</v>
      </c>
    </row>
    <row r="52" spans="1:3">
      <c r="A52" s="62">
        <v>6</v>
      </c>
      <c r="B52" s="92" t="s">
        <v>292</v>
      </c>
    </row>
    <row r="53" spans="1:3">
      <c r="A53" s="62">
        <v>7</v>
      </c>
      <c r="B53" s="92" t="s">
        <v>264</v>
      </c>
    </row>
    <row r="54" spans="1:3">
      <c r="A54" s="62">
        <v>8</v>
      </c>
      <c r="B54" s="92" t="s">
        <v>75</v>
      </c>
    </row>
    <row r="55" spans="1:3">
      <c r="A55" s="62">
        <v>9</v>
      </c>
      <c r="B55" s="92" t="s">
        <v>70</v>
      </c>
    </row>
    <row r="56" spans="1:3">
      <c r="A56" s="62">
        <v>10</v>
      </c>
      <c r="B56" s="92" t="s">
        <v>76</v>
      </c>
    </row>
    <row r="57" spans="1:3">
      <c r="A57" s="62">
        <v>11</v>
      </c>
      <c r="B57" s="92" t="s">
        <v>77</v>
      </c>
    </row>
    <row r="58" spans="1:3">
      <c r="A58" s="62">
        <v>12</v>
      </c>
      <c r="B58" s="92" t="s">
        <v>78</v>
      </c>
    </row>
    <row r="59" spans="1:3">
      <c r="A59" s="62">
        <v>13</v>
      </c>
      <c r="B59" s="92" t="s">
        <v>79</v>
      </c>
    </row>
    <row r="60" spans="1:3">
      <c r="A60" s="62">
        <v>14</v>
      </c>
      <c r="B60" s="92" t="s">
        <v>80</v>
      </c>
    </row>
    <row r="61" spans="1:3">
      <c r="A61" s="62">
        <v>15</v>
      </c>
      <c r="B61" s="92" t="s">
        <v>293</v>
      </c>
    </row>
    <row r="62" spans="1:3">
      <c r="A62" s="62">
        <v>16</v>
      </c>
      <c r="B62" s="92" t="s">
        <v>81</v>
      </c>
    </row>
    <row r="63" spans="1:3">
      <c r="A63" s="62">
        <v>17</v>
      </c>
      <c r="B63" s="92" t="s">
        <v>294</v>
      </c>
    </row>
    <row r="64" spans="1:3">
      <c r="A64" s="62">
        <v>18</v>
      </c>
      <c r="B64" s="92" t="s">
        <v>82</v>
      </c>
    </row>
    <row r="65" spans="1:3">
      <c r="A65" s="62">
        <v>19</v>
      </c>
      <c r="B65" s="92" t="s">
        <v>296</v>
      </c>
    </row>
    <row r="66" spans="1:3">
      <c r="A66" s="62">
        <v>20</v>
      </c>
      <c r="B66" s="92" t="s">
        <v>295</v>
      </c>
    </row>
    <row r="67" spans="1:3">
      <c r="A67" s="62">
        <v>21</v>
      </c>
      <c r="B67" s="92" t="s">
        <v>83</v>
      </c>
      <c r="C67" s="35" t="s">
        <v>355</v>
      </c>
    </row>
    <row r="68" spans="1:3">
      <c r="A68" s="62">
        <v>22</v>
      </c>
      <c r="B68" s="92" t="s">
        <v>86</v>
      </c>
    </row>
  </sheetData>
  <sheetProtection selectLockedCells="1" selectUnlockedCells="1"/>
  <mergeCells count="3">
    <mergeCell ref="E41:K41"/>
    <mergeCell ref="E6:K6"/>
    <mergeCell ref="O4:Q4"/>
  </mergeCells>
  <phoneticPr fontId="5"/>
  <dataValidations count="3">
    <dataValidation type="list" allowBlank="1" showInputMessage="1" showErrorMessage="1" sqref="L8:L37" xr:uid="{00000000-0002-0000-0300-000000000000}">
      <formula1>"確認済,未確認"</formula1>
    </dataValidation>
    <dataValidation type="list" allowBlank="1" showInputMessage="1" showErrorMessage="1" sqref="E8:E37" xr:uid="{00000000-0002-0000-0300-000001000000}">
      <formula1>"電気,重油,灯油,天然ガス,プロパン,その他"</formula1>
    </dataValidation>
    <dataValidation type="list" allowBlank="1" showInputMessage="1" showErrorMessage="1" sqref="C8:C37" xr:uid="{00000000-0002-0000-0300-000002000000}">
      <formula1>$B$47:$B$68</formula1>
    </dataValidation>
  </dataValidations>
  <pageMargins left="0.70866141732283472" right="0.70866141732283472" top="0.74803149606299213" bottom="0.74803149606299213" header="0.31496062992125984" footer="0.31496062992125984"/>
  <pageSetup paperSize="9" scale="45" firstPageNumber="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I32"/>
  <sheetViews>
    <sheetView showZeros="0" view="pageBreakPreview" zoomScale="85" zoomScaleNormal="100" zoomScaleSheetLayoutView="85" workbookViewId="0">
      <selection activeCell="Z18" sqref="Z18"/>
    </sheetView>
  </sheetViews>
  <sheetFormatPr defaultColWidth="9" defaultRowHeight="18" customHeight="1"/>
  <cols>
    <col min="1" max="34" width="2.81640625" style="42" customWidth="1"/>
    <col min="35" max="72" width="2.453125" style="42" customWidth="1"/>
    <col min="73" max="16384" width="9" style="42"/>
  </cols>
  <sheetData>
    <row r="1" spans="1:35" ht="18" customHeight="1">
      <c r="A1" s="1" t="s">
        <v>119</v>
      </c>
    </row>
    <row r="2" spans="1:35" s="55" customFormat="1" ht="18" customHeight="1">
      <c r="A2" s="1"/>
    </row>
    <row r="3" spans="1:35" ht="18" customHeight="1">
      <c r="A3" s="1"/>
    </row>
    <row r="4" spans="1:35" s="13" customFormat="1" ht="18" customHeight="1">
      <c r="A4" s="27"/>
      <c r="B4" s="27"/>
      <c r="C4" s="27"/>
      <c r="D4" s="40"/>
      <c r="E4" s="40"/>
      <c r="F4" s="40"/>
      <c r="G4" s="40"/>
      <c r="H4" s="40"/>
      <c r="I4" s="40"/>
      <c r="J4" s="40"/>
      <c r="K4" s="40"/>
      <c r="L4" s="40"/>
      <c r="M4" s="40"/>
      <c r="O4" s="40"/>
      <c r="P4" s="41" t="s">
        <v>110</v>
      </c>
      <c r="Q4" s="40"/>
      <c r="R4" s="40"/>
      <c r="S4" s="40"/>
      <c r="T4" s="40"/>
      <c r="U4" s="40"/>
      <c r="V4" s="40"/>
      <c r="W4" s="40"/>
      <c r="X4" s="40"/>
      <c r="Y4" s="40"/>
      <c r="Z4" s="40"/>
      <c r="AA4" s="40"/>
      <c r="AB4" s="40"/>
      <c r="AC4" s="27"/>
      <c r="AD4" s="27"/>
      <c r="AE4" s="27"/>
      <c r="AF4" s="27"/>
      <c r="AG4" s="42"/>
      <c r="AH4" s="9"/>
    </row>
    <row r="5" spans="1:35" s="13" customFormat="1" ht="18" customHeight="1">
      <c r="A5" s="27"/>
      <c r="B5" s="27"/>
      <c r="C5" s="27"/>
      <c r="D5" s="58"/>
      <c r="E5" s="58"/>
      <c r="F5" s="58"/>
      <c r="G5" s="58"/>
      <c r="H5" s="58"/>
      <c r="I5" s="58"/>
      <c r="J5" s="58"/>
      <c r="K5" s="58"/>
      <c r="L5" s="58"/>
      <c r="M5" s="58"/>
      <c r="O5" s="58"/>
      <c r="P5" s="57"/>
      <c r="Q5" s="58"/>
      <c r="R5" s="58"/>
      <c r="S5" s="58"/>
      <c r="T5" s="58"/>
      <c r="U5" s="58"/>
      <c r="V5" s="58"/>
      <c r="W5" s="58"/>
      <c r="X5" s="58"/>
      <c r="Y5" s="58"/>
      <c r="Z5" s="58"/>
      <c r="AA5" s="58"/>
      <c r="AB5" s="58"/>
      <c r="AC5" s="27"/>
      <c r="AD5" s="27"/>
      <c r="AE5" s="27"/>
      <c r="AF5" s="27"/>
      <c r="AG5" s="55"/>
      <c r="AH5" s="9"/>
    </row>
    <row r="6" spans="1:35" ht="18" customHeight="1">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1"/>
      <c r="AH6" s="41"/>
    </row>
    <row r="7" spans="1:35" ht="18" customHeight="1">
      <c r="A7" s="30"/>
      <c r="B7" s="275" t="str">
        <f>様式一覧!B2&amp;"の交付申請にあたり、下記の"</f>
        <v>石川県薬局省エネ投資支援事業費補助金の交付申請にあたり、下記の</v>
      </c>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row>
    <row r="8" spans="1:35" ht="18" customHeight="1">
      <c r="A8" s="30" t="s">
        <v>109</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row>
    <row r="9" spans="1:35" s="55" customFormat="1" ht="18"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row>
    <row r="11" spans="1:35" s="13" customFormat="1" ht="18" customHeight="1">
      <c r="A11" s="55"/>
      <c r="B11" s="30"/>
      <c r="C11" s="30"/>
      <c r="D11" s="30"/>
      <c r="E11" s="30"/>
      <c r="F11" s="30"/>
      <c r="G11" s="30"/>
      <c r="H11" s="30"/>
      <c r="I11" s="30"/>
      <c r="J11" s="30"/>
      <c r="K11" s="30"/>
      <c r="L11" s="30"/>
      <c r="M11" s="30"/>
      <c r="N11" s="30"/>
      <c r="O11" s="30"/>
      <c r="P11" s="30" t="s">
        <v>3</v>
      </c>
      <c r="Q11" s="30"/>
      <c r="R11" s="30"/>
      <c r="S11" s="30"/>
      <c r="T11" s="30"/>
      <c r="U11" s="30"/>
      <c r="V11" s="30"/>
      <c r="W11" s="30"/>
      <c r="X11" s="30"/>
      <c r="Y11" s="30"/>
      <c r="Z11" s="30"/>
      <c r="AA11" s="30"/>
      <c r="AB11" s="30"/>
      <c r="AC11" s="30"/>
      <c r="AD11" s="30"/>
      <c r="AE11" s="30"/>
      <c r="AF11" s="30"/>
      <c r="AG11" s="30"/>
      <c r="AH11" s="55"/>
      <c r="AI11" s="55"/>
    </row>
    <row r="12" spans="1:35" s="55" customFormat="1" ht="18" customHeight="1">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row>
    <row r="14" spans="1:35" ht="18" customHeight="1">
      <c r="A14" s="42" t="s">
        <v>111</v>
      </c>
      <c r="AG14" s="12"/>
    </row>
    <row r="15" spans="1:35" ht="18" customHeight="1">
      <c r="B15" s="42" t="s">
        <v>115</v>
      </c>
    </row>
    <row r="16" spans="1:35" ht="18" customHeight="1">
      <c r="B16" s="42" t="s">
        <v>261</v>
      </c>
    </row>
    <row r="17" spans="1:33" ht="18" customHeight="1">
      <c r="B17" s="42" t="s">
        <v>112</v>
      </c>
    </row>
    <row r="19" spans="1:33" ht="18" customHeight="1">
      <c r="A19" s="42" t="s">
        <v>113</v>
      </c>
    </row>
    <row r="20" spans="1:33" ht="18" customHeight="1">
      <c r="B20" s="246" t="s">
        <v>459</v>
      </c>
    </row>
    <row r="21" spans="1:33" ht="18" customHeight="1">
      <c r="B21" s="42" t="s">
        <v>116</v>
      </c>
    </row>
    <row r="23" spans="1:33" ht="18" customHeight="1">
      <c r="A23" s="42" t="s">
        <v>114</v>
      </c>
    </row>
    <row r="24" spans="1:33" ht="18" customHeight="1">
      <c r="B24" s="42" t="s">
        <v>262</v>
      </c>
    </row>
    <row r="26" spans="1:33" ht="18" customHeight="1">
      <c r="A26" s="42" t="s">
        <v>118</v>
      </c>
    </row>
    <row r="27" spans="1:33" ht="18" customHeight="1">
      <c r="B27" s="42" t="s">
        <v>117</v>
      </c>
    </row>
    <row r="28" spans="1:33" s="55" customFormat="1" ht="18" customHeight="1"/>
    <row r="29" spans="1:33" s="55" customFormat="1" ht="18" customHeight="1"/>
    <row r="31" spans="1:33" ht="18" customHeight="1">
      <c r="B31" s="289" t="str">
        <f>'1)交付申請書'!X3</f>
        <v>令和　年　月　日</v>
      </c>
      <c r="C31" s="289"/>
      <c r="D31" s="289"/>
      <c r="E31" s="289"/>
      <c r="F31" s="289"/>
      <c r="G31" s="289"/>
      <c r="H31" s="289"/>
      <c r="I31" s="289"/>
      <c r="J31" s="289"/>
      <c r="K31" s="31"/>
      <c r="L31" s="31"/>
      <c r="M31" s="31"/>
      <c r="N31" s="31"/>
      <c r="O31" s="268" t="s">
        <v>1</v>
      </c>
      <c r="P31" s="268"/>
      <c r="Q31" s="268"/>
      <c r="R31" s="268"/>
      <c r="S31" s="268"/>
      <c r="T31" s="268"/>
      <c r="U31" s="32"/>
      <c r="V31" s="290">
        <f>'1)交付申請書'!V9</f>
        <v>0</v>
      </c>
      <c r="W31" s="290"/>
      <c r="X31" s="290"/>
      <c r="Y31" s="290"/>
      <c r="Z31" s="290"/>
      <c r="AA31" s="290"/>
      <c r="AB31" s="290"/>
      <c r="AC31" s="290"/>
      <c r="AD31" s="290"/>
      <c r="AE31" s="290"/>
      <c r="AF31" s="290"/>
      <c r="AG31" s="42" t="s">
        <v>42</v>
      </c>
    </row>
    <row r="32" spans="1:33" ht="18" customHeight="1">
      <c r="B32" s="31"/>
      <c r="C32" s="31"/>
      <c r="D32" s="31"/>
      <c r="E32" s="31"/>
      <c r="F32" s="31"/>
      <c r="G32" s="31"/>
      <c r="H32" s="31"/>
      <c r="I32" s="31"/>
      <c r="J32" s="31"/>
      <c r="K32" s="31"/>
      <c r="L32" s="31"/>
      <c r="M32" s="31"/>
      <c r="N32" s="31"/>
      <c r="O32" s="268" t="s">
        <v>2</v>
      </c>
      <c r="P32" s="268"/>
      <c r="Q32" s="268"/>
      <c r="R32" s="268"/>
      <c r="S32" s="268"/>
      <c r="T32" s="268"/>
      <c r="U32" s="32"/>
      <c r="V32" s="290">
        <f>'1)交付申請書'!V10</f>
        <v>0</v>
      </c>
      <c r="W32" s="290"/>
      <c r="X32" s="290"/>
      <c r="Y32" s="290"/>
      <c r="Z32" s="290"/>
      <c r="AA32" s="290"/>
      <c r="AB32" s="290"/>
      <c r="AC32" s="290"/>
      <c r="AD32" s="290"/>
      <c r="AE32" s="290"/>
      <c r="AF32" s="290"/>
      <c r="AG32" s="42" t="s">
        <v>42</v>
      </c>
    </row>
  </sheetData>
  <mergeCells count="6">
    <mergeCell ref="B7:AF7"/>
    <mergeCell ref="B31:J31"/>
    <mergeCell ref="O31:T31"/>
    <mergeCell ref="V31:AF31"/>
    <mergeCell ref="O32:T32"/>
    <mergeCell ref="V32:AF32"/>
  </mergeCells>
  <phoneticPr fontId="5"/>
  <pageMargins left="0.70866141732283472" right="0.70866141732283472" top="0.74803149606299213" bottom="0.74803149606299213" header="0.31496062992125984" footer="0.31496062992125984"/>
  <pageSetup paperSize="9" scale="98"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A675E-40EB-46A8-9D7F-518B85A48C61}">
  <sheetPr>
    <tabColor theme="9" tint="0.79998168889431442"/>
  </sheetPr>
  <dimension ref="A1:AM70"/>
  <sheetViews>
    <sheetView view="pageBreakPreview" topLeftCell="A19" zoomScaleNormal="100" zoomScaleSheetLayoutView="100" workbookViewId="0">
      <selection activeCell="I25" sqref="I25"/>
    </sheetView>
  </sheetViews>
  <sheetFormatPr defaultColWidth="9" defaultRowHeight="13"/>
  <cols>
    <col min="1" max="1" width="4" style="159" customWidth="1"/>
    <col min="2" max="38" width="2.453125" style="159" customWidth="1"/>
    <col min="39" max="39" width="7" style="159" customWidth="1"/>
    <col min="40" max="16384" width="9" style="159"/>
  </cols>
  <sheetData>
    <row r="1" spans="1:38" ht="14.25" customHeight="1">
      <c r="AI1" s="463" t="s">
        <v>369</v>
      </c>
      <c r="AJ1" s="464"/>
      <c r="AK1" s="464"/>
      <c r="AL1" s="465"/>
    </row>
    <row r="2" spans="1:38" ht="23.5">
      <c r="A2" s="466" t="s">
        <v>370</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row>
    <row r="3" spans="1:38" ht="12.75" customHeight="1">
      <c r="A3" s="160"/>
    </row>
    <row r="4" spans="1:38" ht="17.25" customHeight="1">
      <c r="A4" s="161" t="s">
        <v>371</v>
      </c>
      <c r="AA4" s="129"/>
      <c r="AC4" s="467" t="str">
        <f>[3]総括表!AB6</f>
        <v>令和　年　月　日</v>
      </c>
      <c r="AD4" s="467"/>
      <c r="AE4" s="467"/>
      <c r="AF4" s="467"/>
      <c r="AG4" s="467"/>
      <c r="AH4" s="467"/>
      <c r="AI4" s="467"/>
      <c r="AJ4" s="467"/>
      <c r="AK4" s="467"/>
      <c r="AL4" s="467"/>
    </row>
    <row r="5" spans="1:38" ht="13.5" customHeight="1">
      <c r="C5" s="162"/>
      <c r="T5" s="163"/>
    </row>
    <row r="6" spans="1:38" ht="13.5" customHeight="1">
      <c r="C6" s="164" t="s">
        <v>372</v>
      </c>
      <c r="T6" s="163"/>
    </row>
    <row r="7" spans="1:38" ht="13.5" customHeight="1">
      <c r="C7" s="165" t="s">
        <v>373</v>
      </c>
      <c r="T7" s="163"/>
    </row>
    <row r="8" spans="1:38" ht="13.5" customHeight="1">
      <c r="C8" s="162"/>
      <c r="T8" s="163"/>
    </row>
    <row r="9" spans="1:38" ht="13.5" customHeight="1">
      <c r="A9" s="468" t="s">
        <v>374</v>
      </c>
      <c r="B9" s="469"/>
      <c r="C9" s="469"/>
      <c r="D9" s="469"/>
      <c r="E9" s="469"/>
      <c r="F9" s="469"/>
      <c r="G9" s="469"/>
      <c r="H9" s="469"/>
      <c r="I9" s="469"/>
      <c r="J9" s="469"/>
      <c r="K9" s="469"/>
      <c r="L9" s="470"/>
      <c r="M9" s="471" t="s">
        <v>375</v>
      </c>
      <c r="N9" s="472"/>
      <c r="O9" s="472"/>
      <c r="P9" s="472"/>
      <c r="Q9" s="472"/>
      <c r="R9" s="472"/>
      <c r="S9" s="472"/>
      <c r="T9" s="472"/>
      <c r="U9" s="472"/>
      <c r="V9" s="472"/>
      <c r="W9" s="472"/>
      <c r="X9" s="472"/>
      <c r="Y9" s="472"/>
      <c r="Z9" s="472"/>
      <c r="AA9" s="473"/>
      <c r="AB9" s="392" t="s">
        <v>376</v>
      </c>
      <c r="AC9" s="474"/>
      <c r="AD9" s="474"/>
      <c r="AE9" s="474"/>
      <c r="AF9" s="474"/>
      <c r="AG9" s="474"/>
      <c r="AH9" s="474"/>
      <c r="AI9" s="474"/>
      <c r="AJ9" s="474"/>
      <c r="AK9" s="474"/>
      <c r="AL9" s="475"/>
    </row>
    <row r="10" spans="1:38" ht="27" customHeight="1">
      <c r="A10" s="166">
        <v>1</v>
      </c>
      <c r="B10" s="167" t="s">
        <v>377</v>
      </c>
      <c r="C10" s="167"/>
      <c r="D10" s="167"/>
      <c r="E10" s="167">
        <v>2</v>
      </c>
      <c r="F10" s="167" t="s">
        <v>378</v>
      </c>
      <c r="G10" s="167"/>
      <c r="H10" s="167"/>
      <c r="I10" s="167">
        <v>9</v>
      </c>
      <c r="J10" s="167" t="s">
        <v>379</v>
      </c>
      <c r="K10" s="167"/>
      <c r="L10" s="168"/>
      <c r="M10" s="420" t="s">
        <v>447</v>
      </c>
      <c r="N10" s="421"/>
      <c r="O10" s="421"/>
      <c r="P10" s="421"/>
      <c r="Q10" s="421"/>
      <c r="R10" s="421"/>
      <c r="S10" s="421"/>
      <c r="T10" s="421"/>
      <c r="U10" s="421"/>
      <c r="V10" s="421"/>
      <c r="W10" s="421"/>
      <c r="X10" s="421"/>
      <c r="Y10" s="421"/>
      <c r="Z10" s="421"/>
      <c r="AA10" s="422"/>
      <c r="AB10" s="169"/>
      <c r="AC10" s="170"/>
      <c r="AD10" s="170"/>
      <c r="AE10" s="170"/>
      <c r="AF10" s="170"/>
      <c r="AG10" s="170"/>
      <c r="AH10" s="170"/>
      <c r="AI10" s="170"/>
      <c r="AJ10" s="170"/>
      <c r="AK10" s="170"/>
      <c r="AL10" s="171"/>
    </row>
    <row r="11" spans="1:38" ht="13.5" customHeight="1">
      <c r="C11" s="162"/>
      <c r="L11" s="172"/>
      <c r="M11" s="423"/>
      <c r="N11" s="423"/>
      <c r="O11" s="423"/>
      <c r="P11" s="423"/>
      <c r="Q11" s="423"/>
      <c r="R11" s="423"/>
      <c r="S11" s="423"/>
      <c r="T11" s="423"/>
      <c r="U11" s="423"/>
      <c r="V11" s="423"/>
      <c r="W11" s="423"/>
      <c r="X11" s="423"/>
      <c r="Y11" s="423"/>
      <c r="Z11" s="423"/>
      <c r="AA11" s="422"/>
      <c r="AI11" s="163"/>
      <c r="AL11" s="173"/>
    </row>
    <row r="12" spans="1:38" ht="13.5" customHeight="1">
      <c r="C12" s="162"/>
      <c r="L12" s="174"/>
      <c r="M12" s="424"/>
      <c r="N12" s="424"/>
      <c r="O12" s="424"/>
      <c r="P12" s="424"/>
      <c r="Q12" s="424"/>
      <c r="R12" s="424"/>
      <c r="S12" s="424"/>
      <c r="T12" s="424"/>
      <c r="U12" s="424"/>
      <c r="V12" s="424"/>
      <c r="W12" s="424"/>
      <c r="X12" s="424"/>
      <c r="Y12" s="424"/>
      <c r="Z12" s="424"/>
      <c r="AA12" s="425"/>
      <c r="AI12" s="163"/>
    </row>
    <row r="13" spans="1:38" ht="13.5" customHeight="1">
      <c r="C13" s="162"/>
      <c r="T13" s="163"/>
    </row>
    <row r="14" spans="1:38" ht="25.5" customHeight="1">
      <c r="A14" s="426" t="s">
        <v>380</v>
      </c>
      <c r="B14" s="429" t="s">
        <v>381</v>
      </c>
      <c r="C14" s="430"/>
      <c r="D14" s="430"/>
      <c r="E14" s="430"/>
      <c r="F14" s="431" t="str">
        <f>[3]総括表!P13&amp;[3]総括表!S13&amp;[3]総括表!T13</f>
        <v>‐</v>
      </c>
      <c r="G14" s="432"/>
      <c r="H14" s="432"/>
      <c r="I14" s="432"/>
      <c r="J14" s="432"/>
      <c r="K14" s="432"/>
      <c r="L14" s="432"/>
      <c r="M14" s="432"/>
      <c r="N14" s="432"/>
      <c r="O14" s="432"/>
      <c r="P14" s="433"/>
      <c r="Q14" s="434" t="s">
        <v>382</v>
      </c>
      <c r="R14" s="430"/>
      <c r="S14" s="430"/>
      <c r="T14" s="435"/>
      <c r="U14" s="436"/>
      <c r="V14" s="437"/>
      <c r="W14" s="437"/>
      <c r="X14" s="437"/>
      <c r="Y14" s="437"/>
      <c r="Z14" s="437"/>
      <c r="AA14" s="437"/>
      <c r="AB14" s="437"/>
      <c r="AC14" s="437"/>
      <c r="AD14" s="437"/>
      <c r="AE14" s="437"/>
      <c r="AF14" s="437"/>
      <c r="AG14" s="437"/>
      <c r="AH14" s="437"/>
      <c r="AI14" s="437"/>
      <c r="AJ14" s="437"/>
      <c r="AK14" s="437"/>
      <c r="AL14" s="438"/>
    </row>
    <row r="15" spans="1:38" ht="22.5" customHeight="1">
      <c r="A15" s="427"/>
      <c r="B15" s="175"/>
      <c r="C15" s="439" t="s">
        <v>383</v>
      </c>
      <c r="D15" s="440"/>
      <c r="E15" s="440"/>
      <c r="F15" s="441"/>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3"/>
      <c r="AH15" s="443"/>
      <c r="AI15" s="443"/>
      <c r="AJ15" s="443"/>
      <c r="AK15" s="443"/>
      <c r="AL15" s="444"/>
    </row>
    <row r="16" spans="1:38" ht="33.75" customHeight="1">
      <c r="A16" s="427"/>
      <c r="B16" s="445" t="s">
        <v>384</v>
      </c>
      <c r="C16" s="445"/>
      <c r="D16" s="445"/>
      <c r="E16" s="445"/>
      <c r="F16" s="419" t="str">
        <f>[3]総括表!L14&amp;[3]総括表!L15</f>
        <v/>
      </c>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row>
    <row r="17" spans="1:39" ht="22.5" customHeight="1">
      <c r="A17" s="427"/>
      <c r="B17" s="445"/>
      <c r="C17" s="445"/>
      <c r="D17" s="445"/>
      <c r="E17" s="445"/>
      <c r="F17" s="446"/>
      <c r="G17" s="447"/>
      <c r="H17" s="447"/>
      <c r="I17" s="447"/>
      <c r="J17" s="447"/>
      <c r="K17" s="447"/>
      <c r="L17" s="447"/>
      <c r="M17" s="447"/>
      <c r="N17" s="447"/>
      <c r="O17" s="447"/>
      <c r="P17" s="447"/>
      <c r="Q17" s="447"/>
      <c r="R17" s="447"/>
      <c r="S17" s="447"/>
      <c r="T17" s="447"/>
      <c r="U17" s="447"/>
      <c r="V17" s="447"/>
      <c r="W17" s="447"/>
      <c r="X17" s="447"/>
      <c r="Y17" s="447"/>
      <c r="Z17" s="447"/>
      <c r="AA17" s="447"/>
      <c r="AB17" s="448"/>
      <c r="AC17" s="448"/>
      <c r="AD17" s="448"/>
      <c r="AE17" s="448"/>
      <c r="AF17" s="448"/>
      <c r="AG17" s="449"/>
      <c r="AH17" s="449"/>
      <c r="AI17" s="449"/>
      <c r="AJ17" s="449"/>
      <c r="AK17" s="449"/>
      <c r="AL17" s="450"/>
    </row>
    <row r="18" spans="1:39" ht="13.5" customHeight="1">
      <c r="A18" s="427"/>
      <c r="B18" s="445"/>
      <c r="C18" s="445"/>
      <c r="D18" s="445"/>
      <c r="E18" s="445"/>
      <c r="F18" s="451"/>
      <c r="G18" s="452"/>
      <c r="H18" s="452"/>
      <c r="I18" s="452"/>
      <c r="J18" s="452"/>
      <c r="K18" s="452"/>
      <c r="L18" s="452"/>
      <c r="M18" s="452"/>
      <c r="N18" s="452"/>
      <c r="O18" s="452"/>
      <c r="P18" s="452"/>
      <c r="Q18" s="452"/>
      <c r="R18" s="452"/>
      <c r="S18" s="452"/>
      <c r="T18" s="452"/>
      <c r="U18" s="452"/>
      <c r="V18" s="452"/>
      <c r="W18" s="452"/>
      <c r="X18" s="452"/>
      <c r="Y18" s="452"/>
      <c r="Z18" s="452"/>
      <c r="AA18" s="452"/>
      <c r="AB18" s="455" t="s">
        <v>385</v>
      </c>
      <c r="AC18" s="456"/>
      <c r="AD18" s="456"/>
      <c r="AE18" s="456"/>
      <c r="AF18" s="456"/>
      <c r="AG18" s="456"/>
      <c r="AH18" s="456"/>
      <c r="AI18" s="456"/>
      <c r="AJ18" s="456"/>
      <c r="AK18" s="456"/>
      <c r="AL18" s="457"/>
    </row>
    <row r="19" spans="1:39" ht="22.5" customHeight="1">
      <c r="A19" s="427"/>
      <c r="B19" s="176"/>
      <c r="C19" s="176"/>
      <c r="D19" s="176"/>
      <c r="E19" s="176"/>
      <c r="F19" s="453"/>
      <c r="G19" s="454"/>
      <c r="H19" s="454"/>
      <c r="I19" s="454"/>
      <c r="J19" s="454"/>
      <c r="K19" s="454"/>
      <c r="L19" s="454"/>
      <c r="M19" s="454"/>
      <c r="N19" s="454"/>
      <c r="O19" s="454"/>
      <c r="P19" s="454"/>
      <c r="Q19" s="454"/>
      <c r="R19" s="454"/>
      <c r="S19" s="454"/>
      <c r="T19" s="454"/>
      <c r="U19" s="454"/>
      <c r="V19" s="454"/>
      <c r="W19" s="454"/>
      <c r="X19" s="454"/>
      <c r="Y19" s="454"/>
      <c r="Z19" s="454"/>
      <c r="AA19" s="454"/>
      <c r="AB19" s="177"/>
      <c r="AC19" s="177"/>
      <c r="AD19" s="177"/>
      <c r="AE19" s="177"/>
      <c r="AF19" s="177"/>
      <c r="AG19" s="177"/>
      <c r="AH19" s="177"/>
      <c r="AI19" s="177"/>
      <c r="AJ19" s="177"/>
      <c r="AK19" s="177"/>
      <c r="AL19" s="178"/>
    </row>
    <row r="20" spans="1:39" ht="22.5" customHeight="1">
      <c r="A20" s="427"/>
      <c r="B20" s="175"/>
      <c r="C20" s="458" t="s">
        <v>383</v>
      </c>
      <c r="D20" s="459"/>
      <c r="E20" s="459"/>
      <c r="F20" s="460"/>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2"/>
    </row>
    <row r="21" spans="1:39" ht="48.75" customHeight="1">
      <c r="A21" s="427"/>
      <c r="B21" s="417" t="s">
        <v>386</v>
      </c>
      <c r="C21" s="418"/>
      <c r="D21" s="418"/>
      <c r="E21" s="418"/>
      <c r="F21" s="419">
        <f>[3]総括表!L12</f>
        <v>0</v>
      </c>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row>
    <row r="22" spans="1:39" ht="22.5" customHeight="1">
      <c r="A22" s="427"/>
      <c r="B22" s="175"/>
      <c r="C22" s="439" t="s">
        <v>383</v>
      </c>
      <c r="D22" s="440"/>
      <c r="E22" s="440"/>
      <c r="F22" s="411"/>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row>
    <row r="23" spans="1:39" ht="48.75" customHeight="1">
      <c r="A23" s="427"/>
      <c r="B23" s="414" t="s">
        <v>387</v>
      </c>
      <c r="C23" s="415"/>
      <c r="D23" s="415"/>
      <c r="E23" s="415"/>
      <c r="F23" s="416" t="str">
        <f>[3]総括表!S16&amp;"　"&amp;[3]総括表!AG16</f>
        <v>　</v>
      </c>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6"/>
      <c r="AH23" s="416"/>
      <c r="AI23" s="416"/>
      <c r="AJ23" s="416"/>
      <c r="AK23" s="416"/>
      <c r="AL23" s="416"/>
    </row>
    <row r="24" spans="1:39" ht="26.25" customHeight="1">
      <c r="A24" s="428"/>
      <c r="B24" s="386" t="s">
        <v>388</v>
      </c>
      <c r="C24" s="387"/>
      <c r="D24" s="387"/>
      <c r="E24" s="388"/>
      <c r="F24" s="389">
        <f>[3]総括表!AG19</f>
        <v>0</v>
      </c>
      <c r="G24" s="390"/>
      <c r="H24" s="390"/>
      <c r="I24" s="390"/>
      <c r="J24" s="390"/>
      <c r="K24" s="390"/>
      <c r="L24" s="390"/>
      <c r="M24" s="390"/>
      <c r="N24" s="390"/>
      <c r="O24" s="390"/>
      <c r="P24" s="390"/>
      <c r="Q24" s="390"/>
      <c r="R24" s="390"/>
      <c r="S24" s="390"/>
      <c r="T24" s="390"/>
      <c r="U24" s="390"/>
      <c r="V24" s="179"/>
      <c r="W24" s="180" t="s">
        <v>389</v>
      </c>
      <c r="X24" s="180"/>
      <c r="Y24" s="180"/>
      <c r="Z24" s="180"/>
      <c r="AA24" s="389">
        <f>[3]総括表!S20</f>
        <v>0</v>
      </c>
      <c r="AB24" s="390"/>
      <c r="AC24" s="390"/>
      <c r="AD24" s="390"/>
      <c r="AE24" s="390"/>
      <c r="AF24" s="390"/>
      <c r="AG24" s="390"/>
      <c r="AH24" s="390"/>
      <c r="AI24" s="390"/>
      <c r="AJ24" s="390"/>
      <c r="AK24" s="390"/>
      <c r="AL24" s="391"/>
    </row>
    <row r="25" spans="1:39" ht="13.5" customHeight="1">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L25" s="174"/>
    </row>
    <row r="26" spans="1:39" ht="15.75" customHeight="1">
      <c r="A26" s="182"/>
      <c r="B26" s="392" t="s">
        <v>390</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4"/>
      <c r="AG26" s="183"/>
      <c r="AL26" s="174"/>
    </row>
    <row r="27" spans="1:39" ht="21.75" customHeight="1">
      <c r="B27" s="184"/>
      <c r="C27" s="185">
        <v>2</v>
      </c>
      <c r="D27" s="186" t="s">
        <v>391</v>
      </c>
      <c r="E27" s="186"/>
      <c r="F27" s="186"/>
      <c r="G27" s="186"/>
      <c r="H27" s="186"/>
      <c r="I27" s="187">
        <v>9</v>
      </c>
      <c r="J27" s="188" t="s">
        <v>392</v>
      </c>
      <c r="K27" s="187"/>
      <c r="L27" s="189"/>
      <c r="M27" s="187"/>
      <c r="N27" s="187"/>
      <c r="O27" s="187"/>
      <c r="P27" s="187"/>
      <c r="Q27" s="187"/>
      <c r="R27" s="188"/>
      <c r="S27" s="187"/>
      <c r="T27" s="190" t="s">
        <v>393</v>
      </c>
      <c r="U27" s="187"/>
      <c r="V27" s="187"/>
      <c r="W27" s="187"/>
      <c r="X27" s="188"/>
      <c r="Y27" s="191"/>
      <c r="Z27" s="187"/>
      <c r="AA27" s="191"/>
      <c r="AB27" s="187"/>
      <c r="AC27" s="187"/>
      <c r="AD27" s="187"/>
      <c r="AE27" s="187"/>
      <c r="AF27" s="187"/>
      <c r="AG27" s="192"/>
      <c r="AH27" s="193"/>
      <c r="AI27" s="193"/>
      <c r="AJ27" s="193"/>
      <c r="AK27" s="193"/>
      <c r="AL27" s="193"/>
    </row>
    <row r="28" spans="1:39" ht="15.75" customHeight="1">
      <c r="A28" s="395" t="s">
        <v>394</v>
      </c>
      <c r="B28" s="398" t="s">
        <v>395</v>
      </c>
      <c r="C28" s="399"/>
      <c r="D28" s="399"/>
      <c r="E28" s="399"/>
      <c r="F28" s="399"/>
      <c r="G28" s="399"/>
      <c r="H28" s="399"/>
      <c r="I28" s="400" t="s">
        <v>396</v>
      </c>
      <c r="J28" s="381"/>
      <c r="K28" s="381"/>
      <c r="L28" s="381"/>
      <c r="M28" s="381"/>
      <c r="N28" s="381"/>
      <c r="O28" s="381"/>
      <c r="P28" s="381"/>
      <c r="Q28" s="381"/>
      <c r="R28" s="375" t="s">
        <v>397</v>
      </c>
      <c r="S28" s="376"/>
      <c r="T28" s="376"/>
      <c r="U28" s="376"/>
      <c r="V28" s="376"/>
      <c r="W28" s="376"/>
      <c r="X28" s="376"/>
      <c r="Y28" s="376"/>
      <c r="Z28" s="377"/>
      <c r="AA28" s="401" t="s">
        <v>398</v>
      </c>
      <c r="AB28" s="402"/>
      <c r="AC28" s="402"/>
      <c r="AD28" s="402"/>
      <c r="AE28" s="402"/>
      <c r="AF28" s="402"/>
      <c r="AG28" s="402"/>
      <c r="AH28" s="402"/>
      <c r="AI28" s="402"/>
      <c r="AJ28" s="402"/>
      <c r="AK28" s="402"/>
      <c r="AL28" s="403"/>
      <c r="AM28" s="194"/>
    </row>
    <row r="29" spans="1:39" ht="18" customHeight="1">
      <c r="A29" s="396"/>
      <c r="B29" s="404"/>
      <c r="C29" s="350"/>
      <c r="D29" s="350"/>
      <c r="E29" s="350"/>
      <c r="F29" s="350"/>
      <c r="G29" s="350"/>
      <c r="H29" s="353"/>
      <c r="I29" s="356"/>
      <c r="J29" s="303"/>
      <c r="K29" s="303"/>
      <c r="L29" s="303"/>
      <c r="M29" s="303"/>
      <c r="N29" s="303"/>
      <c r="O29" s="304"/>
      <c r="P29" s="359" t="s">
        <v>399</v>
      </c>
      <c r="Q29" s="360"/>
      <c r="R29" s="302"/>
      <c r="S29" s="303"/>
      <c r="T29" s="303"/>
      <c r="U29" s="303"/>
      <c r="V29" s="303"/>
      <c r="W29" s="303"/>
      <c r="X29" s="304"/>
      <c r="Y29" s="359" t="s">
        <v>400</v>
      </c>
      <c r="Z29" s="407"/>
      <c r="AA29" s="195"/>
      <c r="AB29" s="196" t="s">
        <v>401</v>
      </c>
      <c r="AC29" s="197" t="s">
        <v>402</v>
      </c>
      <c r="AD29" s="197"/>
      <c r="AE29" s="197"/>
      <c r="AF29" s="197"/>
      <c r="AG29" s="198">
        <v>2</v>
      </c>
      <c r="AH29" s="199" t="s">
        <v>403</v>
      </c>
      <c r="AI29" s="197"/>
      <c r="AJ29" s="197"/>
      <c r="AK29" s="197"/>
      <c r="AL29" s="200"/>
      <c r="AM29" s="194"/>
    </row>
    <row r="30" spans="1:39" ht="7.5" customHeight="1">
      <c r="A30" s="396"/>
      <c r="B30" s="405"/>
      <c r="C30" s="351"/>
      <c r="D30" s="351"/>
      <c r="E30" s="351"/>
      <c r="F30" s="351"/>
      <c r="G30" s="351"/>
      <c r="H30" s="354"/>
      <c r="I30" s="357"/>
      <c r="J30" s="306"/>
      <c r="K30" s="306"/>
      <c r="L30" s="306"/>
      <c r="M30" s="306"/>
      <c r="N30" s="306"/>
      <c r="O30" s="307"/>
      <c r="P30" s="361"/>
      <c r="Q30" s="362"/>
      <c r="R30" s="305"/>
      <c r="S30" s="306"/>
      <c r="T30" s="306"/>
      <c r="U30" s="306"/>
      <c r="V30" s="306"/>
      <c r="W30" s="306"/>
      <c r="X30" s="307"/>
      <c r="Y30" s="361"/>
      <c r="Z30" s="408"/>
      <c r="AA30" s="201"/>
      <c r="AB30" s="202"/>
      <c r="AC30" s="203"/>
      <c r="AD30" s="203"/>
      <c r="AE30" s="203"/>
      <c r="AF30" s="203"/>
      <c r="AG30" s="204"/>
      <c r="AH30" s="205"/>
      <c r="AI30" s="203"/>
      <c r="AJ30" s="203"/>
      <c r="AK30" s="203"/>
      <c r="AL30" s="206"/>
      <c r="AM30" s="194"/>
    </row>
    <row r="31" spans="1:39" ht="18" customHeight="1">
      <c r="A31" s="396"/>
      <c r="B31" s="406"/>
      <c r="C31" s="352"/>
      <c r="D31" s="352"/>
      <c r="E31" s="352"/>
      <c r="F31" s="352"/>
      <c r="G31" s="352"/>
      <c r="H31" s="355"/>
      <c r="I31" s="358"/>
      <c r="J31" s="309"/>
      <c r="K31" s="309"/>
      <c r="L31" s="309"/>
      <c r="M31" s="309"/>
      <c r="N31" s="309"/>
      <c r="O31" s="310"/>
      <c r="P31" s="361"/>
      <c r="Q31" s="362"/>
      <c r="R31" s="308"/>
      <c r="S31" s="309"/>
      <c r="T31" s="309"/>
      <c r="U31" s="309"/>
      <c r="V31" s="309"/>
      <c r="W31" s="309"/>
      <c r="X31" s="310"/>
      <c r="Y31" s="409"/>
      <c r="Z31" s="410"/>
      <c r="AA31" s="207"/>
      <c r="AB31" s="208">
        <v>4</v>
      </c>
      <c r="AC31" s="209" t="s">
        <v>404</v>
      </c>
      <c r="AD31" s="209"/>
      <c r="AE31" s="209"/>
      <c r="AF31" s="209"/>
      <c r="AG31" s="210">
        <v>9</v>
      </c>
      <c r="AH31" s="211" t="s">
        <v>405</v>
      </c>
      <c r="AI31" s="209"/>
      <c r="AJ31" s="209"/>
      <c r="AK31" s="209"/>
      <c r="AL31" s="212"/>
      <c r="AM31" s="194"/>
    </row>
    <row r="32" spans="1:39" ht="15.75" customHeight="1">
      <c r="A32" s="396"/>
      <c r="B32" s="400" t="s">
        <v>406</v>
      </c>
      <c r="C32" s="381"/>
      <c r="D32" s="381"/>
      <c r="E32" s="381"/>
      <c r="F32" s="381"/>
      <c r="G32" s="381"/>
      <c r="H32" s="382"/>
      <c r="I32" s="382" t="s">
        <v>407</v>
      </c>
      <c r="J32" s="376"/>
      <c r="K32" s="376"/>
      <c r="L32" s="376"/>
      <c r="M32" s="376"/>
      <c r="N32" s="376"/>
      <c r="O32" s="376"/>
      <c r="P32" s="376"/>
      <c r="Q32" s="363" t="s">
        <v>448</v>
      </c>
      <c r="R32" s="363"/>
      <c r="S32" s="363"/>
      <c r="T32" s="363"/>
      <c r="U32" s="363"/>
      <c r="V32" s="363"/>
      <c r="W32" s="363"/>
      <c r="X32" s="363"/>
      <c r="Y32" s="363"/>
      <c r="Z32" s="363"/>
      <c r="AA32" s="363"/>
      <c r="AB32" s="363"/>
      <c r="AC32" s="363"/>
      <c r="AD32" s="363"/>
      <c r="AE32" s="363"/>
      <c r="AF32" s="363"/>
      <c r="AG32" s="363"/>
      <c r="AH32" s="363"/>
      <c r="AI32" s="363"/>
      <c r="AJ32" s="363"/>
      <c r="AK32" s="363"/>
      <c r="AL32" s="364"/>
    </row>
    <row r="33" spans="1:39" ht="30.75" customHeight="1">
      <c r="A33" s="397"/>
      <c r="B33" s="213"/>
      <c r="C33" s="214"/>
      <c r="D33" s="214"/>
      <c r="E33" s="214"/>
      <c r="F33" s="214"/>
      <c r="G33" s="214"/>
      <c r="H33" s="215"/>
      <c r="I33" s="216"/>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8"/>
      <c r="AM33" s="194"/>
    </row>
    <row r="34" spans="1:39" ht="7.5" customHeight="1">
      <c r="A34" s="219"/>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row>
    <row r="35" spans="1:39" ht="15.75" customHeight="1">
      <c r="A35" s="365" t="s">
        <v>409</v>
      </c>
      <c r="B35" s="368" t="s">
        <v>410</v>
      </c>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70"/>
      <c r="AG35" s="370"/>
      <c r="AH35" s="371"/>
    </row>
    <row r="36" spans="1:39" ht="15.75" customHeight="1">
      <c r="A36" s="366"/>
      <c r="B36" s="372" t="s">
        <v>395</v>
      </c>
      <c r="C36" s="373"/>
      <c r="D36" s="373"/>
      <c r="E36" s="373"/>
      <c r="F36" s="373"/>
      <c r="G36" s="373"/>
      <c r="H36" s="373"/>
      <c r="I36" s="374" t="s">
        <v>396</v>
      </c>
      <c r="J36" s="373"/>
      <c r="K36" s="373"/>
      <c r="L36" s="373"/>
      <c r="M36" s="373"/>
      <c r="N36" s="373"/>
      <c r="O36" s="373"/>
      <c r="P36" s="373"/>
      <c r="Q36" s="373"/>
      <c r="R36" s="375" t="s">
        <v>397</v>
      </c>
      <c r="S36" s="376"/>
      <c r="T36" s="376"/>
      <c r="U36" s="376"/>
      <c r="V36" s="376"/>
      <c r="W36" s="376"/>
      <c r="X36" s="376"/>
      <c r="Y36" s="376"/>
      <c r="Z36" s="377"/>
      <c r="AA36" s="375" t="s">
        <v>411</v>
      </c>
      <c r="AB36" s="378"/>
      <c r="AC36" s="378"/>
      <c r="AD36" s="378"/>
      <c r="AE36" s="379"/>
      <c r="AF36" s="221"/>
      <c r="AG36" s="222"/>
      <c r="AH36" s="222"/>
      <c r="AI36" s="223"/>
      <c r="AJ36" s="223"/>
      <c r="AK36" s="223"/>
      <c r="AL36" s="223"/>
    </row>
    <row r="37" spans="1:39" ht="18" customHeight="1">
      <c r="A37" s="366"/>
      <c r="B37" s="320"/>
      <c r="C37" s="323"/>
      <c r="D37" s="323"/>
      <c r="E37" s="323"/>
      <c r="F37" s="323"/>
      <c r="G37" s="323"/>
      <c r="H37" s="326"/>
      <c r="I37" s="329"/>
      <c r="J37" s="330"/>
      <c r="K37" s="330"/>
      <c r="L37" s="330"/>
      <c r="M37" s="330"/>
      <c r="N37" s="330"/>
      <c r="O37" s="331"/>
      <c r="P37" s="338" t="s">
        <v>412</v>
      </c>
      <c r="Q37" s="339"/>
      <c r="R37" s="342"/>
      <c r="S37" s="330"/>
      <c r="T37" s="330"/>
      <c r="U37" s="330"/>
      <c r="V37" s="330"/>
      <c r="W37" s="330"/>
      <c r="X37" s="331"/>
      <c r="Y37" s="345" t="s">
        <v>413</v>
      </c>
      <c r="Z37" s="346"/>
      <c r="AA37" s="311" t="s">
        <v>402</v>
      </c>
      <c r="AB37" s="312"/>
      <c r="AC37" s="312"/>
      <c r="AD37" s="312"/>
      <c r="AE37" s="313"/>
      <c r="AF37" s="194"/>
      <c r="AG37" s="224"/>
      <c r="AH37" s="225"/>
    </row>
    <row r="38" spans="1:39" ht="7.5" customHeight="1">
      <c r="A38" s="366"/>
      <c r="B38" s="321"/>
      <c r="C38" s="324"/>
      <c r="D38" s="324"/>
      <c r="E38" s="324"/>
      <c r="F38" s="324"/>
      <c r="G38" s="324"/>
      <c r="H38" s="327"/>
      <c r="I38" s="332"/>
      <c r="J38" s="333"/>
      <c r="K38" s="333"/>
      <c r="L38" s="333"/>
      <c r="M38" s="333"/>
      <c r="N38" s="333"/>
      <c r="O38" s="334"/>
      <c r="P38" s="340"/>
      <c r="Q38" s="341"/>
      <c r="R38" s="343"/>
      <c r="S38" s="333"/>
      <c r="T38" s="333"/>
      <c r="U38" s="333"/>
      <c r="V38" s="333"/>
      <c r="W38" s="333"/>
      <c r="X38" s="334"/>
      <c r="Y38" s="340"/>
      <c r="Z38" s="347"/>
      <c r="AA38" s="314"/>
      <c r="AB38" s="315"/>
      <c r="AC38" s="315"/>
      <c r="AD38" s="315"/>
      <c r="AE38" s="316"/>
      <c r="AF38" s="194"/>
      <c r="AH38" s="225"/>
    </row>
    <row r="39" spans="1:39" ht="18" customHeight="1">
      <c r="A39" s="366"/>
      <c r="B39" s="322"/>
      <c r="C39" s="325"/>
      <c r="D39" s="325"/>
      <c r="E39" s="325"/>
      <c r="F39" s="325"/>
      <c r="G39" s="325"/>
      <c r="H39" s="328"/>
      <c r="I39" s="335"/>
      <c r="J39" s="336"/>
      <c r="K39" s="336"/>
      <c r="L39" s="336"/>
      <c r="M39" s="336"/>
      <c r="N39" s="336"/>
      <c r="O39" s="337"/>
      <c r="P39" s="340"/>
      <c r="Q39" s="341"/>
      <c r="R39" s="344"/>
      <c r="S39" s="336"/>
      <c r="T39" s="336"/>
      <c r="U39" s="336"/>
      <c r="V39" s="336"/>
      <c r="W39" s="336"/>
      <c r="X39" s="337"/>
      <c r="Y39" s="348"/>
      <c r="Z39" s="349"/>
      <c r="AA39" s="317"/>
      <c r="AB39" s="318"/>
      <c r="AC39" s="318"/>
      <c r="AD39" s="318"/>
      <c r="AE39" s="319"/>
      <c r="AF39" s="226"/>
      <c r="AG39" s="227"/>
      <c r="AH39" s="228"/>
      <c r="AI39" s="193"/>
      <c r="AJ39" s="193"/>
      <c r="AK39" s="193"/>
      <c r="AL39" s="193"/>
    </row>
    <row r="40" spans="1:39" ht="15.75" customHeight="1">
      <c r="A40" s="366"/>
      <c r="B40" s="380" t="s">
        <v>406</v>
      </c>
      <c r="C40" s="381"/>
      <c r="D40" s="381"/>
      <c r="E40" s="381"/>
      <c r="F40" s="381"/>
      <c r="G40" s="381"/>
      <c r="H40" s="382"/>
      <c r="I40" s="382" t="s">
        <v>407</v>
      </c>
      <c r="J40" s="376"/>
      <c r="K40" s="376"/>
      <c r="L40" s="376"/>
      <c r="M40" s="376"/>
      <c r="N40" s="376"/>
      <c r="O40" s="376"/>
      <c r="P40" s="376"/>
      <c r="Q40" s="383" t="s">
        <v>408</v>
      </c>
      <c r="R40" s="363"/>
      <c r="S40" s="363"/>
      <c r="T40" s="363"/>
      <c r="U40" s="363"/>
      <c r="V40" s="363"/>
      <c r="W40" s="363"/>
      <c r="X40" s="363"/>
      <c r="Y40" s="363"/>
      <c r="Z40" s="363"/>
      <c r="AA40" s="363"/>
      <c r="AB40" s="363"/>
      <c r="AC40" s="363"/>
      <c r="AD40" s="363"/>
      <c r="AE40" s="363"/>
      <c r="AF40" s="384"/>
      <c r="AG40" s="384"/>
      <c r="AH40" s="384"/>
      <c r="AI40" s="384"/>
      <c r="AJ40" s="384"/>
      <c r="AK40" s="384"/>
      <c r="AL40" s="385"/>
    </row>
    <row r="41" spans="1:39" ht="30.75" customHeight="1">
      <c r="A41" s="367"/>
      <c r="B41" s="229"/>
      <c r="C41" s="230"/>
      <c r="D41" s="230"/>
      <c r="E41" s="230"/>
      <c r="F41" s="230"/>
      <c r="G41" s="230"/>
      <c r="H41" s="230"/>
      <c r="I41" s="231"/>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3"/>
      <c r="AM41" s="194"/>
    </row>
    <row r="42" spans="1:39" ht="6.75" customHeight="1"/>
    <row r="43" spans="1:39" ht="6.75" customHeight="1">
      <c r="A43" s="291" t="s">
        <v>414</v>
      </c>
      <c r="B43" s="292"/>
      <c r="C43" s="292"/>
      <c r="D43" s="292"/>
      <c r="E43" s="292"/>
      <c r="F43" s="292"/>
      <c r="G43" s="292"/>
      <c r="H43" s="292"/>
      <c r="I43" s="292"/>
      <c r="J43" s="292"/>
      <c r="K43" s="292"/>
      <c r="L43" s="292"/>
      <c r="M43" s="292"/>
      <c r="N43" s="292"/>
      <c r="O43" s="292"/>
      <c r="P43" s="292"/>
      <c r="Q43" s="292"/>
      <c r="R43" s="292"/>
      <c r="S43" s="292"/>
      <c r="T43" s="292"/>
      <c r="U43" s="292"/>
      <c r="V43" s="293"/>
      <c r="W43" s="234"/>
      <c r="X43" s="234"/>
      <c r="Y43" s="234"/>
      <c r="Z43" s="234"/>
      <c r="AA43" s="234"/>
      <c r="AB43" s="234"/>
      <c r="AC43" s="234"/>
      <c r="AD43" s="234"/>
      <c r="AE43" s="234"/>
      <c r="AF43" s="234"/>
      <c r="AG43" s="234"/>
      <c r="AH43" s="234"/>
      <c r="AI43" s="234"/>
      <c r="AJ43" s="234"/>
      <c r="AK43" s="234"/>
      <c r="AL43" s="235"/>
    </row>
    <row r="44" spans="1:39" ht="16.5" customHeight="1">
      <c r="A44" s="294"/>
      <c r="B44" s="295"/>
      <c r="C44" s="295"/>
      <c r="D44" s="295"/>
      <c r="E44" s="295"/>
      <c r="F44" s="295"/>
      <c r="G44" s="295"/>
      <c r="H44" s="295"/>
      <c r="I44" s="295"/>
      <c r="J44" s="295"/>
      <c r="K44" s="295"/>
      <c r="L44" s="295"/>
      <c r="M44" s="295"/>
      <c r="N44" s="295"/>
      <c r="O44" s="295"/>
      <c r="P44" s="295"/>
      <c r="Q44" s="295"/>
      <c r="R44" s="295"/>
      <c r="S44" s="295"/>
      <c r="T44" s="295"/>
      <c r="U44" s="295"/>
      <c r="V44" s="296"/>
      <c r="W44" s="234"/>
      <c r="X44" s="236" t="s">
        <v>415</v>
      </c>
      <c r="Y44" s="237"/>
      <c r="Z44" s="237"/>
      <c r="AA44" s="237"/>
      <c r="AB44" s="300" t="s">
        <v>416</v>
      </c>
      <c r="AC44" s="300"/>
      <c r="AD44" s="300"/>
      <c r="AE44" s="300"/>
      <c r="AF44" s="300"/>
      <c r="AG44" s="300"/>
      <c r="AH44" s="300"/>
      <c r="AI44" s="300"/>
      <c r="AJ44" s="300"/>
      <c r="AK44" s="300"/>
      <c r="AL44" s="300"/>
    </row>
    <row r="45" spans="1:39" ht="20.25" customHeight="1">
      <c r="A45" s="297"/>
      <c r="B45" s="298"/>
      <c r="C45" s="298"/>
      <c r="D45" s="298"/>
      <c r="E45" s="298"/>
      <c r="F45" s="298"/>
      <c r="G45" s="298"/>
      <c r="H45" s="298"/>
      <c r="I45" s="298"/>
      <c r="J45" s="298"/>
      <c r="K45" s="298"/>
      <c r="L45" s="298"/>
      <c r="M45" s="298"/>
      <c r="N45" s="298"/>
      <c r="O45" s="298"/>
      <c r="P45" s="298"/>
      <c r="Q45" s="298"/>
      <c r="R45" s="298"/>
      <c r="S45" s="298"/>
      <c r="T45" s="298"/>
      <c r="U45" s="298"/>
      <c r="V45" s="299"/>
      <c r="W45" s="238"/>
      <c r="X45" s="239" t="s">
        <v>417</v>
      </c>
      <c r="Y45" s="240"/>
      <c r="Z45" s="240"/>
      <c r="AA45" s="240"/>
      <c r="AB45" s="240"/>
      <c r="AC45" s="240"/>
      <c r="AD45" s="301" t="s">
        <v>418</v>
      </c>
      <c r="AE45" s="301"/>
      <c r="AF45" s="301"/>
      <c r="AG45" s="301"/>
      <c r="AH45" s="301"/>
      <c r="AI45" s="301"/>
      <c r="AJ45" s="301"/>
      <c r="AK45" s="301"/>
      <c r="AL45" s="301"/>
    </row>
    <row r="46" spans="1:39" customFormat="1"/>
    <row r="47" spans="1:39" customFormat="1"/>
    <row r="48" spans="1:39" customFormat="1"/>
    <row r="49" spans="1:15" customFormat="1">
      <c r="A49" t="s">
        <v>419</v>
      </c>
    </row>
    <row r="50" spans="1:15" customFormat="1"/>
    <row r="51" spans="1:15" customFormat="1">
      <c r="A51" t="s">
        <v>420</v>
      </c>
      <c r="G51" s="241" t="str">
        <f>AC4</f>
        <v>令和　年　月　日</v>
      </c>
    </row>
    <row r="52" spans="1:15" customFormat="1">
      <c r="A52" s="242" t="s">
        <v>421</v>
      </c>
      <c r="G52" s="242" t="str">
        <f>ASC(U14&amp;Z14&amp;AF14&amp;"0")</f>
        <v>0</v>
      </c>
      <c r="H52" s="242"/>
      <c r="I52" s="242"/>
      <c r="J52" s="242"/>
      <c r="M52" s="242"/>
      <c r="N52" s="242"/>
      <c r="O52" s="242"/>
    </row>
    <row r="53" spans="1:15" customFormat="1">
      <c r="A53" s="242" t="s">
        <v>422</v>
      </c>
      <c r="G53" s="242" t="str">
        <f>LEFT(ASC(PHONETIC(F20)),32)&amp;""</f>
        <v/>
      </c>
      <c r="H53" s="242"/>
      <c r="I53" s="242"/>
      <c r="J53" s="242"/>
      <c r="M53" s="242"/>
      <c r="N53" s="242"/>
      <c r="O53" s="242"/>
    </row>
    <row r="54" spans="1:15" customFormat="1">
      <c r="A54" s="242"/>
      <c r="G54" s="242" t="str">
        <f>MID(ASC(PHONETIC(F20)),33,64)&amp;""</f>
        <v/>
      </c>
      <c r="H54" s="242"/>
      <c r="I54" s="242"/>
      <c r="J54" s="242"/>
      <c r="M54" s="242"/>
      <c r="N54" s="242"/>
      <c r="O54" s="242"/>
    </row>
    <row r="55" spans="1:15" customFormat="1">
      <c r="A55" s="242" t="s">
        <v>423</v>
      </c>
      <c r="G55" s="242" t="str">
        <f>LEFT(DBCS(F21),16)&amp;""</f>
        <v>０</v>
      </c>
      <c r="H55" s="242"/>
      <c r="I55" s="242"/>
      <c r="J55" s="242"/>
      <c r="M55" s="242"/>
      <c r="N55" s="242"/>
      <c r="O55" s="242"/>
    </row>
    <row r="56" spans="1:15" customFormat="1">
      <c r="A56" s="242"/>
      <c r="G56" s="242" t="str">
        <f>MID(DBCS(F21),17,16)&amp;""</f>
        <v/>
      </c>
      <c r="H56" s="242"/>
      <c r="I56" s="242"/>
      <c r="J56" s="242"/>
      <c r="M56" s="242"/>
      <c r="N56" s="242"/>
      <c r="O56" s="242"/>
    </row>
    <row r="57" spans="1:15" customFormat="1">
      <c r="A57" s="242" t="s">
        <v>424</v>
      </c>
      <c r="G57" s="242" t="str">
        <f>ASC(F14&amp;"-"&amp;K14)</f>
        <v>‐-</v>
      </c>
      <c r="H57" s="242"/>
      <c r="I57" s="242"/>
      <c r="J57" s="242"/>
      <c r="M57" s="242"/>
      <c r="N57" s="242"/>
      <c r="O57" s="242"/>
    </row>
    <row r="58" spans="1:15" customFormat="1">
      <c r="A58" s="242" t="s">
        <v>425</v>
      </c>
      <c r="G58" s="242" t="str">
        <f>F16&amp;F18&amp;""</f>
        <v/>
      </c>
      <c r="H58" s="242"/>
      <c r="I58" s="242"/>
      <c r="J58" s="242"/>
      <c r="M58" s="242"/>
      <c r="N58" s="242"/>
      <c r="O58" s="242"/>
    </row>
    <row r="59" spans="1:15" customFormat="1">
      <c r="A59" s="242" t="s">
        <v>426</v>
      </c>
      <c r="G59" s="242" t="str">
        <f>IF(MID(G58,4,1)="県",LEFT(G58,4),IF(MID(G58,3,1)="県",LEFT(G58,3),""))</f>
        <v/>
      </c>
      <c r="H59" s="242"/>
      <c r="I59" s="242"/>
      <c r="J59" s="242"/>
      <c r="M59" s="242"/>
      <c r="N59" s="242"/>
      <c r="O59" s="242"/>
    </row>
    <row r="60" spans="1:15" customFormat="1">
      <c r="A60" s="242" t="s">
        <v>427</v>
      </c>
      <c r="G60" s="242" t="str">
        <f>MID(G58,LEN(G59)+1,IFERROR(FIND("市",G58),IFERROR(FIND("区",G58),IFERROR(FIND("町",G58),IFERROR(FIND("村",G58),0))))-LEN(G59))</f>
        <v/>
      </c>
      <c r="H60" s="242"/>
      <c r="I60" s="242"/>
      <c r="J60" s="242"/>
      <c r="M60" s="242"/>
      <c r="N60" s="242"/>
      <c r="O60" s="242"/>
    </row>
    <row r="61" spans="1:15" customFormat="1">
      <c r="A61" s="242" t="s">
        <v>428</v>
      </c>
      <c r="G61" s="242" t="str">
        <f>MID(G58,LEN(G59&amp;G60)+1,MIN(FIND({0,1,2,3,4,5,6,7,8,9},ASC(G58)&amp;1234567890))-LEN(G59&amp;G60)-1)</f>
        <v/>
      </c>
      <c r="H61" s="242"/>
      <c r="I61" s="242"/>
      <c r="J61" s="242"/>
      <c r="M61" s="242"/>
      <c r="N61" s="242"/>
      <c r="O61" s="242"/>
    </row>
    <row r="62" spans="1:15" customFormat="1">
      <c r="A62" s="242" t="s">
        <v>429</v>
      </c>
      <c r="G62" s="242" t="str">
        <f>DBCS(MID(G58,LEN(G59&amp;G60&amp;G61)+1,LEN(G58)))</f>
        <v/>
      </c>
      <c r="H62" s="242"/>
      <c r="I62" s="242"/>
      <c r="J62" s="242"/>
      <c r="M62" s="242"/>
      <c r="N62" s="242"/>
      <c r="O62" s="242"/>
    </row>
    <row r="63" spans="1:15" customFormat="1">
      <c r="A63" s="242" t="s">
        <v>430</v>
      </c>
      <c r="G63" s="242" t="str">
        <f>ASC(U14&amp;"-"&amp;Z14&amp;"-"&amp;AF14&amp;"")</f>
        <v>--</v>
      </c>
      <c r="H63" s="242"/>
      <c r="I63" s="242"/>
      <c r="J63" s="242"/>
      <c r="M63" s="242"/>
      <c r="N63" s="242"/>
      <c r="O63" s="242"/>
    </row>
    <row r="64" spans="1:15" customFormat="1">
      <c r="A64" s="242" t="s">
        <v>431</v>
      </c>
      <c r="G64" s="242" t="str">
        <f>ASC(CONCATENATE(B29,C29,D29,E29,F29,G29,H29,""))</f>
        <v/>
      </c>
      <c r="H64" s="242"/>
      <c r="I64" s="242"/>
      <c r="J64" s="242"/>
      <c r="M64" s="242"/>
      <c r="N64" s="242"/>
      <c r="O64" s="242"/>
    </row>
    <row r="65" spans="1:15" customFormat="1">
      <c r="A65" s="242" t="s">
        <v>432</v>
      </c>
      <c r="G65" s="242" t="str">
        <f>I29&amp;P29</f>
        <v>銀行</v>
      </c>
      <c r="H65" s="242"/>
      <c r="I65" s="242"/>
      <c r="J65" s="242"/>
      <c r="M65" s="242"/>
      <c r="N65" s="242"/>
      <c r="O65" s="242"/>
    </row>
    <row r="66" spans="1:15" customFormat="1">
      <c r="A66" s="242" t="s">
        <v>433</v>
      </c>
      <c r="G66" s="242" t="str">
        <f>R29&amp;Y29</f>
        <v>支店</v>
      </c>
      <c r="H66" s="242"/>
      <c r="I66" s="242"/>
      <c r="J66" s="242"/>
      <c r="M66" s="242"/>
      <c r="N66" s="242"/>
      <c r="O66" s="242"/>
    </row>
    <row r="67" spans="1:15" customFormat="1">
      <c r="A67" s="242" t="s">
        <v>434</v>
      </c>
      <c r="G67" s="243" t="str">
        <f>AB29</f>
        <v>①</v>
      </c>
      <c r="H67" s="243">
        <f>AG29</f>
        <v>2</v>
      </c>
      <c r="I67" s="243">
        <f>AB31</f>
        <v>4</v>
      </c>
      <c r="J67" s="243">
        <f>AG31</f>
        <v>9</v>
      </c>
      <c r="M67" s="243"/>
      <c r="N67" s="243"/>
      <c r="O67" s="243"/>
    </row>
    <row r="68" spans="1:15" customFormat="1">
      <c r="A68" s="242" t="s">
        <v>435</v>
      </c>
      <c r="G68" s="242" t="str">
        <f>TEXT(ASC(CONCATENATE(B33,C33,D33,E33,F33,G33,H33,"")),"0000000")</f>
        <v/>
      </c>
      <c r="H68" s="242"/>
      <c r="I68" s="242"/>
      <c r="J68" s="242"/>
      <c r="M68" s="242"/>
      <c r="N68" s="242"/>
      <c r="O68" s="242"/>
    </row>
    <row r="69" spans="1:15" customFormat="1" ht="13.5" customHeight="1">
      <c r="A69" s="242" t="s">
        <v>436</v>
      </c>
      <c r="G69" s="242" t="str">
        <f>ASC(CONCATENATE(PHONETIC(I33),PHONETIC(J33),PHONETIC(K33),PHONETIC(L33),PHONETIC(M33),PHONETIC(N33),PHONETIC(O33),PHONETIC(P33),PHONETIC(Q33),PHONETIC(R33),PHONETIC(S33),PHONETIC(T33),PHONETIC(U33),PHONETIC(V33),PHONETIC(W33),PHONETIC(X33),PHONETIC(Y33),PHONETIC(Z33),PHONETIC(AA33),PHONETIC(AB33),PHONETIC(AC33),PHONETIC(AD33),PHONETIC(AE33),PHONETIC(AF33),PHONETIC(AG33),PHONETIC(AH33),PHONETIC(AI33),PHONETIC(AJ33),PHONETIC(AK33),PHONETIC(AL33),""))</f>
        <v/>
      </c>
      <c r="I69" s="242"/>
      <c r="J69" s="242"/>
      <c r="M69" s="242"/>
      <c r="N69" s="242"/>
      <c r="O69" s="242"/>
    </row>
    <row r="70" spans="1:15" customFormat="1"/>
  </sheetData>
  <mergeCells count="74">
    <mergeCell ref="AI1:AL1"/>
    <mergeCell ref="A2:AL2"/>
    <mergeCell ref="AC4:AL4"/>
    <mergeCell ref="A9:L9"/>
    <mergeCell ref="M9:AA9"/>
    <mergeCell ref="AB9:AL9"/>
    <mergeCell ref="M10:AA12"/>
    <mergeCell ref="A14:A24"/>
    <mergeCell ref="B14:E14"/>
    <mergeCell ref="F14:P14"/>
    <mergeCell ref="Q14:T14"/>
    <mergeCell ref="U14:AL14"/>
    <mergeCell ref="C15:E15"/>
    <mergeCell ref="F15:AL15"/>
    <mergeCell ref="B16:E18"/>
    <mergeCell ref="F16:AL16"/>
    <mergeCell ref="F17:AL17"/>
    <mergeCell ref="F18:AA19"/>
    <mergeCell ref="AB18:AL18"/>
    <mergeCell ref="C20:E20"/>
    <mergeCell ref="F20:AL20"/>
    <mergeCell ref="C22:E22"/>
    <mergeCell ref="F22:AL22"/>
    <mergeCell ref="B23:E23"/>
    <mergeCell ref="F23:AL23"/>
    <mergeCell ref="B21:E21"/>
    <mergeCell ref="F21:AL21"/>
    <mergeCell ref="B24:E24"/>
    <mergeCell ref="F24:U24"/>
    <mergeCell ref="AA24:AL24"/>
    <mergeCell ref="B26:AF26"/>
    <mergeCell ref="A28:A33"/>
    <mergeCell ref="B28:H28"/>
    <mergeCell ref="I28:Q28"/>
    <mergeCell ref="R28:Z28"/>
    <mergeCell ref="AA28:AL28"/>
    <mergeCell ref="B29:B31"/>
    <mergeCell ref="C29:C31"/>
    <mergeCell ref="D29:D31"/>
    <mergeCell ref="E29:E31"/>
    <mergeCell ref="Y29:Z31"/>
    <mergeCell ref="B32:H32"/>
    <mergeCell ref="I32:P32"/>
    <mergeCell ref="Q32:AL32"/>
    <mergeCell ref="A35:A41"/>
    <mergeCell ref="B35:AH35"/>
    <mergeCell ref="B36:H36"/>
    <mergeCell ref="I36:Q36"/>
    <mergeCell ref="R36:Z36"/>
    <mergeCell ref="AA36:AE36"/>
    <mergeCell ref="B40:H40"/>
    <mergeCell ref="I40:P40"/>
    <mergeCell ref="Q40:AL40"/>
    <mergeCell ref="F29:F31"/>
    <mergeCell ref="G29:G31"/>
    <mergeCell ref="H29:H31"/>
    <mergeCell ref="I29:O31"/>
    <mergeCell ref="P29:Q31"/>
    <mergeCell ref="A43:V45"/>
    <mergeCell ref="AB44:AL44"/>
    <mergeCell ref="AD45:AL45"/>
    <mergeCell ref="R29:X31"/>
    <mergeCell ref="AA37:AE39"/>
    <mergeCell ref="B37:B39"/>
    <mergeCell ref="C37:C39"/>
    <mergeCell ref="D37:D39"/>
    <mergeCell ref="E37:E39"/>
    <mergeCell ref="F37:F39"/>
    <mergeCell ref="G37:G39"/>
    <mergeCell ref="H37:H39"/>
    <mergeCell ref="I37:O39"/>
    <mergeCell ref="P37:Q39"/>
    <mergeCell ref="R37:X39"/>
    <mergeCell ref="Y37:Z39"/>
  </mergeCells>
  <phoneticPr fontId="5"/>
  <dataValidations count="6">
    <dataValidation type="list" allowBlank="1" showInputMessage="1" showErrorMessage="1" sqref="P29:Q31" xr:uid="{BFD6A1D3-80B9-48B5-8AE2-9CB18E781FD2}">
      <formula1>"銀行,金庫,組合"</formula1>
    </dataValidation>
    <dataValidation type="list" allowBlank="1" showInputMessage="1" showErrorMessage="1" sqref="Y29:Z31" xr:uid="{14928054-A602-4C09-9844-1F1E84DDF32A}">
      <formula1>"支店,支所,出張所"</formula1>
    </dataValidation>
    <dataValidation type="list" allowBlank="1" showInputMessage="1" showErrorMessage="1" sqref="AG31" xr:uid="{E5CEA9AF-FB78-4624-BF83-C89E7E67E031}">
      <formula1>"9,⑨"</formula1>
    </dataValidation>
    <dataValidation type="list" allowBlank="1" showInputMessage="1" showErrorMessage="1" sqref="AB31" xr:uid="{DDAC736F-2D21-4B68-A5A5-B8304645CB9E}">
      <formula1>"4,④"</formula1>
    </dataValidation>
    <dataValidation type="list" allowBlank="1" showInputMessage="1" showErrorMessage="1" sqref="AG29" xr:uid="{30DFBA9A-F3AD-43A4-BC3D-B49D913A4A9E}">
      <formula1>"2,②"</formula1>
    </dataValidation>
    <dataValidation type="list" allowBlank="1" showInputMessage="1" showErrorMessage="1" sqref="AB29" xr:uid="{C6A67C0D-3C34-4B1C-880C-10D65E435B78}">
      <formula1>"1,①"</formula1>
    </dataValidation>
  </dataValidations>
  <pageMargins left="0.51181102362204722" right="0.19685039370078741" top="0.35433070866141736" bottom="0.15748031496062992"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M44"/>
  <sheetViews>
    <sheetView showZeros="0" view="pageBreakPreview" zoomScaleNormal="100" zoomScaleSheetLayoutView="100" workbookViewId="0">
      <selection activeCell="D36" sqref="D36:L36"/>
    </sheetView>
  </sheetViews>
  <sheetFormatPr defaultColWidth="9" defaultRowHeight="18" customHeight="1"/>
  <cols>
    <col min="1" max="35" width="2.81640625" style="55" customWidth="1"/>
    <col min="36" max="49" width="2.81640625" style="13" customWidth="1"/>
    <col min="50" max="16384" width="9" style="13"/>
  </cols>
  <sheetData>
    <row r="1" spans="1:37" ht="18" customHeight="1">
      <c r="A1" s="1" t="s">
        <v>18</v>
      </c>
    </row>
    <row r="2" spans="1:37" ht="18" customHeight="1">
      <c r="X2" s="270"/>
      <c r="Y2" s="270"/>
      <c r="Z2" s="270"/>
      <c r="AA2" s="270"/>
      <c r="AB2" s="270"/>
      <c r="AC2" s="270"/>
      <c r="AD2" s="270"/>
      <c r="AE2" s="270"/>
      <c r="AF2" s="270"/>
      <c r="AG2" s="55" t="s">
        <v>52</v>
      </c>
      <c r="AH2" s="30"/>
      <c r="AI2" s="30"/>
    </row>
    <row r="3" spans="1:37" ht="18" customHeight="1">
      <c r="W3" s="31"/>
      <c r="X3" s="289" t="str">
        <f>'1)交付申請書'!X3</f>
        <v>令和　年　月　日</v>
      </c>
      <c r="Y3" s="289"/>
      <c r="Z3" s="289"/>
      <c r="AA3" s="289"/>
      <c r="AB3" s="289"/>
      <c r="AC3" s="289"/>
      <c r="AD3" s="289"/>
      <c r="AE3" s="289"/>
      <c r="AF3" s="289"/>
      <c r="AG3" s="55" t="s">
        <v>43</v>
      </c>
      <c r="AH3" s="30"/>
      <c r="AI3" s="30"/>
    </row>
    <row r="4" spans="1:37" ht="18" customHeight="1">
      <c r="W4" s="31"/>
      <c r="X4" s="31"/>
      <c r="Y4" s="31"/>
      <c r="Z4" s="31"/>
      <c r="AA4" s="31"/>
      <c r="AB4" s="31"/>
      <c r="AC4" s="31"/>
      <c r="AD4" s="31"/>
      <c r="AE4" s="31"/>
      <c r="AF4" s="31"/>
    </row>
    <row r="5" spans="1:37" ht="18" customHeight="1">
      <c r="A5" s="55" t="s">
        <v>32</v>
      </c>
      <c r="W5" s="31"/>
      <c r="X5" s="31"/>
      <c r="Y5" s="31"/>
      <c r="Z5" s="31"/>
      <c r="AA5" s="31"/>
      <c r="AB5" s="31"/>
      <c r="AC5" s="31"/>
      <c r="AD5" s="31"/>
      <c r="AE5" s="31"/>
      <c r="AF5" s="31"/>
    </row>
    <row r="6" spans="1:37" ht="18" customHeight="1">
      <c r="W6" s="31"/>
      <c r="X6" s="31"/>
      <c r="Y6" s="31"/>
      <c r="Z6" s="31"/>
      <c r="AA6" s="31"/>
      <c r="AB6" s="31"/>
      <c r="AC6" s="31"/>
      <c r="AD6" s="31"/>
      <c r="AE6" s="31"/>
      <c r="AF6" s="31"/>
    </row>
    <row r="7" spans="1:37" ht="18" customHeight="1">
      <c r="U7" s="13"/>
      <c r="V7" s="55" t="s">
        <v>34</v>
      </c>
      <c r="X7" s="477">
        <f>'1)交付申請書'!X7</f>
        <v>0</v>
      </c>
      <c r="Y7" s="477"/>
      <c r="Z7" s="477"/>
      <c r="AA7" s="477"/>
      <c r="AB7" s="477"/>
      <c r="AC7" s="477"/>
      <c r="AD7" s="477"/>
      <c r="AE7" s="31" t="s">
        <v>29</v>
      </c>
      <c r="AF7" s="31"/>
      <c r="AG7" s="55" t="s">
        <v>42</v>
      </c>
    </row>
    <row r="8" spans="1:37" ht="18" customHeight="1">
      <c r="O8" s="270" t="s">
        <v>0</v>
      </c>
      <c r="P8" s="270"/>
      <c r="Q8" s="270"/>
      <c r="R8" s="270"/>
      <c r="S8" s="270"/>
      <c r="T8" s="270"/>
      <c r="U8" s="13"/>
      <c r="V8" s="275">
        <f>'1)交付申請書'!V8</f>
        <v>0</v>
      </c>
      <c r="W8" s="275"/>
      <c r="X8" s="275"/>
      <c r="Y8" s="275"/>
      <c r="Z8" s="275"/>
      <c r="AA8" s="275"/>
      <c r="AB8" s="275"/>
      <c r="AC8" s="275"/>
      <c r="AD8" s="275"/>
      <c r="AE8" s="275"/>
      <c r="AF8" s="275"/>
      <c r="AG8" s="55" t="s">
        <v>42</v>
      </c>
    </row>
    <row r="9" spans="1:37" ht="18" customHeight="1">
      <c r="O9" s="270" t="s">
        <v>1</v>
      </c>
      <c r="P9" s="270"/>
      <c r="Q9" s="270"/>
      <c r="R9" s="270"/>
      <c r="S9" s="270"/>
      <c r="T9" s="270"/>
      <c r="U9" s="13"/>
      <c r="V9" s="275">
        <f>'1)交付申請書'!V9</f>
        <v>0</v>
      </c>
      <c r="W9" s="275"/>
      <c r="X9" s="275"/>
      <c r="Y9" s="275"/>
      <c r="Z9" s="275"/>
      <c r="AA9" s="275"/>
      <c r="AB9" s="275"/>
      <c r="AC9" s="275"/>
      <c r="AD9" s="275"/>
      <c r="AE9" s="275"/>
      <c r="AF9" s="275"/>
      <c r="AG9" s="55" t="s">
        <v>42</v>
      </c>
    </row>
    <row r="10" spans="1:37" ht="18" customHeight="1">
      <c r="O10" s="270" t="s">
        <v>2</v>
      </c>
      <c r="P10" s="270"/>
      <c r="Q10" s="270"/>
      <c r="R10" s="270"/>
      <c r="S10" s="270"/>
      <c r="T10" s="270"/>
      <c r="U10" s="13"/>
      <c r="V10" s="275">
        <f>'1)交付申請書'!V10</f>
        <v>0</v>
      </c>
      <c r="W10" s="275"/>
      <c r="X10" s="275"/>
      <c r="Y10" s="275"/>
      <c r="Z10" s="275"/>
      <c r="AA10" s="275"/>
      <c r="AB10" s="275"/>
      <c r="AC10" s="275"/>
      <c r="AD10" s="275"/>
      <c r="AE10" s="275"/>
      <c r="AF10" s="275"/>
      <c r="AG10" s="55" t="s">
        <v>42</v>
      </c>
      <c r="AK10" s="12"/>
    </row>
    <row r="11" spans="1:37" ht="18" customHeight="1">
      <c r="O11" s="56"/>
      <c r="P11" s="56"/>
      <c r="Q11" s="56"/>
      <c r="R11" s="56"/>
      <c r="S11" s="56"/>
      <c r="T11" s="56"/>
      <c r="AC11" s="14"/>
    </row>
    <row r="12" spans="1:37" ht="18" customHeight="1">
      <c r="AK12" s="55"/>
    </row>
    <row r="13" spans="1:37" s="55" customFormat="1" ht="18" customHeight="1">
      <c r="B13" s="27"/>
      <c r="C13" s="27"/>
      <c r="E13" s="26" t="s">
        <v>33</v>
      </c>
      <c r="F13" s="101">
        <f>'1)交付申請書'!F12</f>
        <v>5</v>
      </c>
      <c r="G13" s="30" t="s">
        <v>50</v>
      </c>
      <c r="H13" s="30"/>
      <c r="I13" s="274" t="str">
        <f>様式一覧!B2</f>
        <v>石川県薬局省エネ投資支援事業費補助金</v>
      </c>
      <c r="J13" s="274"/>
      <c r="K13" s="274"/>
      <c r="L13" s="274"/>
      <c r="M13" s="274"/>
      <c r="N13" s="274"/>
      <c r="O13" s="274"/>
      <c r="P13" s="274"/>
      <c r="Q13" s="274"/>
      <c r="R13" s="274"/>
      <c r="S13" s="274"/>
      <c r="T13" s="274"/>
      <c r="U13" s="274"/>
      <c r="V13" s="274"/>
      <c r="W13" s="274"/>
      <c r="X13" s="274"/>
      <c r="Y13" s="274"/>
      <c r="Z13" s="274"/>
      <c r="AA13" s="274"/>
      <c r="AB13" s="274"/>
      <c r="AC13" s="274"/>
      <c r="AD13" s="27"/>
      <c r="AE13" s="27"/>
      <c r="AF13" s="27"/>
      <c r="AG13" s="55" t="s">
        <v>42</v>
      </c>
      <c r="AH13" s="57"/>
    </row>
    <row r="14" spans="1:37" ht="18" customHeight="1">
      <c r="A14" s="27"/>
      <c r="B14" s="27"/>
      <c r="C14" s="27"/>
      <c r="D14" s="58"/>
      <c r="E14" s="58"/>
      <c r="F14" s="58"/>
      <c r="G14" s="58"/>
      <c r="H14" s="58"/>
      <c r="I14" s="58"/>
      <c r="J14" s="58"/>
      <c r="K14" s="58"/>
      <c r="L14" s="58"/>
      <c r="M14" s="58"/>
      <c r="N14" s="13"/>
      <c r="O14" s="58"/>
      <c r="P14" s="57" t="s">
        <v>237</v>
      </c>
      <c r="Q14" s="58"/>
      <c r="R14" s="58"/>
      <c r="S14" s="58"/>
      <c r="T14" s="58"/>
      <c r="U14" s="58"/>
      <c r="V14" s="58"/>
      <c r="W14" s="58"/>
      <c r="X14" s="58"/>
      <c r="Y14" s="58"/>
      <c r="Z14" s="58"/>
      <c r="AA14" s="58"/>
      <c r="AB14" s="58"/>
      <c r="AC14" s="27"/>
      <c r="AD14" s="27"/>
      <c r="AE14" s="27"/>
      <c r="AF14" s="27"/>
      <c r="AH14" s="9"/>
      <c r="AI14" s="13"/>
    </row>
    <row r="15" spans="1:37" ht="18"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K15" s="57"/>
    </row>
    <row r="16" spans="1:37" ht="18" customHeight="1">
      <c r="A16" s="25"/>
      <c r="B16" s="25"/>
      <c r="C16" s="25"/>
      <c r="D16" s="25"/>
      <c r="E16" s="25"/>
      <c r="F16" s="25"/>
      <c r="G16" s="25"/>
      <c r="H16" s="25"/>
      <c r="I16" s="25"/>
      <c r="J16" s="25"/>
      <c r="K16" s="25"/>
      <c r="L16" s="25"/>
      <c r="M16" s="25"/>
      <c r="N16" s="13"/>
      <c r="O16" s="13"/>
      <c r="P16" s="13"/>
      <c r="Q16" s="13"/>
      <c r="R16" s="13"/>
      <c r="S16" s="25"/>
      <c r="T16" s="25"/>
      <c r="U16" s="25"/>
      <c r="V16" s="25"/>
      <c r="W16" s="25"/>
      <c r="X16" s="25"/>
      <c r="Y16" s="25"/>
      <c r="Z16" s="25"/>
      <c r="AA16" s="25"/>
      <c r="AB16" s="25"/>
      <c r="AC16" s="25"/>
      <c r="AD16" s="25"/>
      <c r="AE16" s="25"/>
      <c r="AF16" s="25"/>
      <c r="AG16" s="25"/>
      <c r="AH16" s="25"/>
      <c r="AI16" s="25"/>
      <c r="AK16" s="57"/>
    </row>
    <row r="17" spans="1:65" ht="18" customHeight="1">
      <c r="A17" s="13"/>
      <c r="B17" s="13" t="s">
        <v>33</v>
      </c>
      <c r="C17" s="13"/>
      <c r="D17" s="59" t="str">
        <f>IFERROR(YEAR('1)交付申請書'!X3)-2018,"")</f>
        <v/>
      </c>
      <c r="E17" s="32" t="s">
        <v>40</v>
      </c>
      <c r="F17" s="59" t="str">
        <f>IFERROR(MONTH('1)交付申請書'!X3),"")</f>
        <v/>
      </c>
      <c r="G17" s="32" t="s">
        <v>41</v>
      </c>
      <c r="H17" s="59" t="str">
        <f>IFERROR(DAY('1)交付申請書'!X3),"")</f>
        <v/>
      </c>
      <c r="I17" s="32" t="s">
        <v>133</v>
      </c>
      <c r="J17" s="32"/>
      <c r="K17" s="32"/>
      <c r="L17" s="25"/>
      <c r="M17" s="25"/>
      <c r="N17" s="13"/>
      <c r="O17" s="13"/>
      <c r="P17" s="13"/>
      <c r="Q17" s="13"/>
      <c r="R17" s="13"/>
      <c r="S17" s="25"/>
      <c r="T17" s="25"/>
      <c r="U17" s="25"/>
      <c r="V17" s="25"/>
      <c r="W17" s="25"/>
      <c r="X17" s="25"/>
      <c r="Y17" s="25"/>
      <c r="Z17" s="25"/>
      <c r="AA17" s="25"/>
      <c r="AB17" s="25"/>
      <c r="AC17" s="25"/>
      <c r="AD17" s="25"/>
      <c r="AE17" s="25"/>
      <c r="AG17" s="55" t="s">
        <v>42</v>
      </c>
      <c r="AK17" s="55"/>
    </row>
    <row r="18" spans="1:65" ht="18" customHeight="1">
      <c r="A18" s="30" t="s">
        <v>132</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K18" s="12"/>
    </row>
    <row r="19" spans="1:65" ht="18" customHeight="1">
      <c r="A19" s="30"/>
      <c r="B19" s="30" t="s">
        <v>134</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65" ht="18" customHeight="1">
      <c r="A20" s="55" t="s">
        <v>136</v>
      </c>
    </row>
    <row r="21" spans="1:65" ht="18" customHeight="1">
      <c r="A21" s="55" t="s">
        <v>135</v>
      </c>
    </row>
    <row r="23" spans="1:65" ht="18" customHeight="1">
      <c r="B23" s="30"/>
      <c r="C23" s="30"/>
      <c r="D23" s="30"/>
      <c r="E23" s="30"/>
      <c r="F23" s="30"/>
      <c r="G23" s="30"/>
      <c r="H23" s="30"/>
      <c r="I23" s="30"/>
      <c r="J23" s="30"/>
      <c r="K23" s="30"/>
      <c r="L23" s="30"/>
      <c r="M23" s="30"/>
      <c r="N23" s="30"/>
      <c r="O23" s="30"/>
      <c r="P23" s="30" t="s">
        <v>3</v>
      </c>
      <c r="Q23" s="30"/>
      <c r="R23" s="30"/>
      <c r="S23" s="30"/>
      <c r="T23" s="30"/>
      <c r="U23" s="30"/>
      <c r="V23" s="30"/>
      <c r="W23" s="30"/>
      <c r="X23" s="30"/>
      <c r="Y23" s="30"/>
      <c r="Z23" s="30"/>
      <c r="AA23" s="30"/>
      <c r="AB23" s="30"/>
      <c r="AC23" s="30"/>
      <c r="AD23" s="30"/>
      <c r="AE23" s="30"/>
      <c r="AF23" s="30"/>
      <c r="AG23" s="30"/>
    </row>
    <row r="25" spans="1:65" ht="18" customHeight="1">
      <c r="B25" s="55" t="s">
        <v>456</v>
      </c>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G25" s="12" t="s">
        <v>38</v>
      </c>
    </row>
    <row r="26" spans="1:65" ht="18" customHeight="1">
      <c r="B26" s="19"/>
      <c r="C26" s="30"/>
      <c r="D26" s="30"/>
      <c r="E26" s="30"/>
      <c r="F26" s="30"/>
      <c r="G26" s="30"/>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G26" s="12"/>
    </row>
    <row r="27" spans="1:65" ht="18" customHeight="1">
      <c r="B27" s="20"/>
    </row>
    <row r="28" spans="1:65" ht="18" customHeight="1">
      <c r="A28" s="20"/>
      <c r="B28" s="19" t="s">
        <v>457</v>
      </c>
      <c r="C28" s="30"/>
      <c r="D28" s="30"/>
      <c r="E28" s="30"/>
      <c r="F28" s="30"/>
      <c r="G28" s="30"/>
      <c r="I28" s="13"/>
      <c r="J28" s="13"/>
      <c r="K28" s="13"/>
      <c r="L28" s="13"/>
      <c r="M28" s="13"/>
      <c r="N28" s="13"/>
      <c r="O28" s="13"/>
    </row>
    <row r="29" spans="1:65" ht="18" customHeight="1">
      <c r="A29" s="21"/>
      <c r="AH29" s="13"/>
      <c r="AI29" s="13"/>
    </row>
    <row r="30" spans="1:65" ht="18" customHeight="1">
      <c r="A30" s="21"/>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G30" s="12" t="s">
        <v>38</v>
      </c>
      <c r="AH30" s="13"/>
      <c r="AI30" s="13"/>
      <c r="BE30" s="100"/>
      <c r="BF30" s="100"/>
      <c r="BG30" s="100"/>
      <c r="BH30" s="100"/>
      <c r="BI30" s="100"/>
      <c r="BJ30" s="100"/>
      <c r="BK30" s="100"/>
      <c r="BL30" s="100"/>
      <c r="BM30" s="100"/>
    </row>
    <row r="31" spans="1:65" ht="18" customHeight="1">
      <c r="A31" s="21"/>
      <c r="B31" s="244"/>
      <c r="C31" s="244"/>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244"/>
      <c r="AG31" s="244"/>
      <c r="AH31" s="13"/>
      <c r="AI31" s="13"/>
      <c r="BE31" s="245"/>
      <c r="BF31" s="245"/>
      <c r="BG31" s="245"/>
      <c r="BH31" s="245"/>
      <c r="BI31" s="245"/>
      <c r="BJ31" s="245"/>
      <c r="BK31" s="245"/>
      <c r="BL31" s="245"/>
      <c r="BM31" s="245"/>
    </row>
    <row r="32" spans="1:65" ht="18" customHeight="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H32" s="13"/>
      <c r="AI32" s="13"/>
    </row>
    <row r="33" spans="1:37" ht="18" customHeight="1">
      <c r="B33" s="19"/>
      <c r="C33" s="30"/>
      <c r="D33" s="30"/>
      <c r="E33" s="30"/>
      <c r="F33" s="30"/>
      <c r="G33" s="30"/>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row>
    <row r="34" spans="1:37" ht="18" customHeight="1">
      <c r="A34" s="21"/>
      <c r="B34" s="19" t="s">
        <v>458</v>
      </c>
      <c r="C34" s="30"/>
      <c r="D34" s="30"/>
      <c r="E34" s="30"/>
      <c r="F34" s="30"/>
      <c r="G34" s="30"/>
      <c r="I34" s="102"/>
    </row>
    <row r="35" spans="1:37" ht="18" customHeight="1">
      <c r="A35" s="21"/>
    </row>
    <row r="36" spans="1:37" ht="18" customHeight="1">
      <c r="A36" s="21"/>
      <c r="D36" s="482" t="str">
        <f>'1)交付申請書'!N34</f>
        <v>令和　年　月　日</v>
      </c>
      <c r="E36" s="482"/>
      <c r="F36" s="482"/>
      <c r="G36" s="482"/>
      <c r="H36" s="482"/>
      <c r="I36" s="482"/>
      <c r="J36" s="482"/>
      <c r="K36" s="482"/>
      <c r="L36" s="482"/>
      <c r="AG36" s="55" t="s">
        <v>42</v>
      </c>
    </row>
    <row r="37" spans="1:37" s="55" customFormat="1" ht="18" customHeight="1">
      <c r="A37" s="19"/>
      <c r="B37" s="19"/>
      <c r="C37" s="30"/>
      <c r="D37" s="30"/>
      <c r="E37" s="30"/>
      <c r="F37" s="30"/>
      <c r="G37" s="30"/>
      <c r="AJ37" s="13"/>
      <c r="AK37" s="13"/>
    </row>
    <row r="38" spans="1:37" s="55" customFormat="1" ht="18" customHeight="1">
      <c r="B38" s="258" t="s">
        <v>30</v>
      </c>
      <c r="C38" s="264" t="s">
        <v>25</v>
      </c>
      <c r="D38" s="264"/>
      <c r="E38" s="264"/>
      <c r="F38" s="264"/>
      <c r="G38" s="478">
        <f>'1)交付申請書'!G38</f>
        <v>0</v>
      </c>
      <c r="H38" s="479"/>
      <c r="I38" s="479"/>
      <c r="J38" s="479"/>
      <c r="K38" s="479"/>
      <c r="L38" s="479"/>
      <c r="M38" s="479"/>
      <c r="N38" s="479"/>
      <c r="O38" s="479"/>
      <c r="P38" s="480"/>
      <c r="R38" s="258" t="s">
        <v>31</v>
      </c>
      <c r="S38" s="264" t="s">
        <v>25</v>
      </c>
      <c r="T38" s="264"/>
      <c r="U38" s="264"/>
      <c r="V38" s="264"/>
      <c r="W38" s="478">
        <f>'1)交付申請書'!W38</f>
        <v>0</v>
      </c>
      <c r="X38" s="479"/>
      <c r="Y38" s="479"/>
      <c r="Z38" s="479"/>
      <c r="AA38" s="479"/>
      <c r="AB38" s="479"/>
      <c r="AC38" s="479"/>
      <c r="AD38" s="479"/>
      <c r="AE38" s="479"/>
      <c r="AF38" s="480"/>
      <c r="AG38" s="55" t="s">
        <v>43</v>
      </c>
    </row>
    <row r="39" spans="1:37" s="55" customFormat="1" ht="18" customHeight="1">
      <c r="B39" s="259"/>
      <c r="C39" s="261" t="s">
        <v>20</v>
      </c>
      <c r="D39" s="262"/>
      <c r="E39" s="262"/>
      <c r="F39" s="263"/>
      <c r="G39" s="478">
        <f>'1)交付申請書'!G39</f>
        <v>0</v>
      </c>
      <c r="H39" s="479"/>
      <c r="I39" s="479"/>
      <c r="J39" s="479"/>
      <c r="K39" s="479"/>
      <c r="L39" s="479"/>
      <c r="M39" s="479"/>
      <c r="N39" s="479"/>
      <c r="O39" s="479"/>
      <c r="P39" s="480"/>
      <c r="R39" s="259"/>
      <c r="S39" s="261" t="s">
        <v>20</v>
      </c>
      <c r="T39" s="262"/>
      <c r="U39" s="262"/>
      <c r="V39" s="263"/>
      <c r="W39" s="478">
        <f>'1)交付申請書'!W39</f>
        <v>0</v>
      </c>
      <c r="X39" s="479"/>
      <c r="Y39" s="479"/>
      <c r="Z39" s="479"/>
      <c r="AA39" s="479"/>
      <c r="AB39" s="479"/>
      <c r="AC39" s="479"/>
      <c r="AD39" s="479"/>
      <c r="AE39" s="479"/>
      <c r="AF39" s="480"/>
      <c r="AG39" s="55" t="s">
        <v>43</v>
      </c>
    </row>
    <row r="40" spans="1:37" s="55" customFormat="1" ht="18" customHeight="1">
      <c r="B40" s="259"/>
      <c r="C40" s="264" t="s">
        <v>26</v>
      </c>
      <c r="D40" s="264"/>
      <c r="E40" s="264"/>
      <c r="F40" s="264"/>
      <c r="G40" s="478">
        <f>'1)交付申請書'!G40</f>
        <v>0</v>
      </c>
      <c r="H40" s="479"/>
      <c r="I40" s="479"/>
      <c r="J40" s="479"/>
      <c r="K40" s="479"/>
      <c r="L40" s="479"/>
      <c r="M40" s="479"/>
      <c r="N40" s="479"/>
      <c r="O40" s="479"/>
      <c r="P40" s="480"/>
      <c r="R40" s="259"/>
      <c r="S40" s="264" t="s">
        <v>26</v>
      </c>
      <c r="T40" s="264"/>
      <c r="U40" s="264"/>
      <c r="V40" s="264"/>
      <c r="W40" s="478">
        <f>'1)交付申請書'!W40</f>
        <v>0</v>
      </c>
      <c r="X40" s="479"/>
      <c r="Y40" s="479"/>
      <c r="Z40" s="479"/>
      <c r="AA40" s="479"/>
      <c r="AB40" s="479"/>
      <c r="AC40" s="479"/>
      <c r="AD40" s="479"/>
      <c r="AE40" s="479"/>
      <c r="AF40" s="480"/>
      <c r="AG40" s="55" t="s">
        <v>43</v>
      </c>
    </row>
    <row r="41" spans="1:37" s="55" customFormat="1" ht="18" customHeight="1">
      <c r="B41" s="259"/>
      <c r="C41" s="264" t="s">
        <v>21</v>
      </c>
      <c r="D41" s="264"/>
      <c r="E41" s="264"/>
      <c r="F41" s="264"/>
      <c r="G41" s="478">
        <f>'1)交付申請書'!G41</f>
        <v>0</v>
      </c>
      <c r="H41" s="479"/>
      <c r="I41" s="479"/>
      <c r="J41" s="479"/>
      <c r="K41" s="479"/>
      <c r="L41" s="479"/>
      <c r="M41" s="479"/>
      <c r="N41" s="479"/>
      <c r="O41" s="479"/>
      <c r="P41" s="480"/>
      <c r="R41" s="259"/>
      <c r="S41" s="264" t="s">
        <v>21</v>
      </c>
      <c r="T41" s="264"/>
      <c r="U41" s="264"/>
      <c r="V41" s="264"/>
      <c r="W41" s="478">
        <f>'1)交付申請書'!W41</f>
        <v>0</v>
      </c>
      <c r="X41" s="479"/>
      <c r="Y41" s="479"/>
      <c r="Z41" s="479"/>
      <c r="AA41" s="479"/>
      <c r="AB41" s="479"/>
      <c r="AC41" s="479"/>
      <c r="AD41" s="479"/>
      <c r="AE41" s="479"/>
      <c r="AF41" s="480"/>
      <c r="AG41" s="55" t="s">
        <v>43</v>
      </c>
    </row>
    <row r="42" spans="1:37" s="55" customFormat="1" ht="18" customHeight="1">
      <c r="B42" s="259"/>
      <c r="C42" s="264" t="s">
        <v>23</v>
      </c>
      <c r="D42" s="264"/>
      <c r="E42" s="264"/>
      <c r="F42" s="264"/>
      <c r="G42" s="478">
        <f>'1)交付申請書'!G42</f>
        <v>0</v>
      </c>
      <c r="H42" s="479"/>
      <c r="I42" s="479"/>
      <c r="J42" s="479"/>
      <c r="K42" s="479"/>
      <c r="L42" s="479"/>
      <c r="M42" s="479"/>
      <c r="N42" s="479"/>
      <c r="O42" s="479"/>
      <c r="P42" s="480"/>
      <c r="R42" s="259"/>
      <c r="S42" s="264" t="s">
        <v>23</v>
      </c>
      <c r="T42" s="264"/>
      <c r="U42" s="264"/>
      <c r="V42" s="264"/>
      <c r="W42" s="478">
        <f>'1)交付申請書'!W42</f>
        <v>0</v>
      </c>
      <c r="X42" s="479"/>
      <c r="Y42" s="479"/>
      <c r="Z42" s="479"/>
      <c r="AA42" s="479"/>
      <c r="AB42" s="479"/>
      <c r="AC42" s="479"/>
      <c r="AD42" s="479"/>
      <c r="AE42" s="479"/>
      <c r="AF42" s="480"/>
      <c r="AG42" s="55" t="s">
        <v>43</v>
      </c>
    </row>
    <row r="43" spans="1:37" s="55" customFormat="1" ht="18" customHeight="1">
      <c r="B43" s="260"/>
      <c r="C43" s="264" t="s">
        <v>22</v>
      </c>
      <c r="D43" s="264"/>
      <c r="E43" s="264"/>
      <c r="F43" s="264"/>
      <c r="G43" s="478">
        <f>'1)交付申請書'!G43</f>
        <v>0</v>
      </c>
      <c r="H43" s="479"/>
      <c r="I43" s="479"/>
      <c r="J43" s="479"/>
      <c r="K43" s="479"/>
      <c r="L43" s="479"/>
      <c r="M43" s="479"/>
      <c r="N43" s="479"/>
      <c r="O43" s="479"/>
      <c r="P43" s="480"/>
      <c r="R43" s="260"/>
      <c r="S43" s="264" t="s">
        <v>22</v>
      </c>
      <c r="T43" s="264"/>
      <c r="U43" s="264"/>
      <c r="V43" s="264"/>
      <c r="W43" s="478">
        <f>'1)交付申請書'!W43</f>
        <v>0</v>
      </c>
      <c r="X43" s="479"/>
      <c r="Y43" s="479"/>
      <c r="Z43" s="479"/>
      <c r="AA43" s="479"/>
      <c r="AB43" s="479"/>
      <c r="AC43" s="479"/>
      <c r="AD43" s="479"/>
      <c r="AE43" s="479"/>
      <c r="AF43" s="480"/>
      <c r="AG43" s="55" t="s">
        <v>43</v>
      </c>
    </row>
    <row r="44" spans="1:37" s="55" customFormat="1" ht="18" customHeight="1">
      <c r="A44" s="20"/>
      <c r="AJ44" s="13"/>
      <c r="AK44" s="13"/>
    </row>
  </sheetData>
  <mergeCells count="39">
    <mergeCell ref="W43:AF43"/>
    <mergeCell ref="D36:L36"/>
    <mergeCell ref="C42:F42"/>
    <mergeCell ref="G42:P42"/>
    <mergeCell ref="S42:V42"/>
    <mergeCell ref="W42:AF42"/>
    <mergeCell ref="D30:AE32"/>
    <mergeCell ref="C41:F41"/>
    <mergeCell ref="G41:P41"/>
    <mergeCell ref="S41:V41"/>
    <mergeCell ref="W41:AF41"/>
    <mergeCell ref="S39:V39"/>
    <mergeCell ref="W39:AF39"/>
    <mergeCell ref="C40:F40"/>
    <mergeCell ref="G40:P40"/>
    <mergeCell ref="S40:V40"/>
    <mergeCell ref="W40:AF40"/>
    <mergeCell ref="W38:AF38"/>
    <mergeCell ref="B38:B43"/>
    <mergeCell ref="C38:F38"/>
    <mergeCell ref="G38:P38"/>
    <mergeCell ref="R38:R43"/>
    <mergeCell ref="S38:V38"/>
    <mergeCell ref="C39:F39"/>
    <mergeCell ref="G39:P39"/>
    <mergeCell ref="C43:F43"/>
    <mergeCell ref="G43:P43"/>
    <mergeCell ref="S43:V43"/>
    <mergeCell ref="H25:AE26"/>
    <mergeCell ref="O10:T10"/>
    <mergeCell ref="V10:AF10"/>
    <mergeCell ref="I13:AC13"/>
    <mergeCell ref="X2:AF2"/>
    <mergeCell ref="X3:AF3"/>
    <mergeCell ref="X7:AD7"/>
    <mergeCell ref="O8:T8"/>
    <mergeCell ref="V8:AF8"/>
    <mergeCell ref="O9:T9"/>
    <mergeCell ref="V9:AF9"/>
  </mergeCells>
  <phoneticPr fontId="5"/>
  <dataValidations count="1">
    <dataValidation imeMode="off" allowBlank="1" showInputMessage="1" showErrorMessage="1" sqref="D17 F17 H17" xr:uid="{00000000-0002-0000-05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P64"/>
  <sheetViews>
    <sheetView topLeftCell="A25" zoomScale="85" zoomScaleNormal="85" zoomScaleSheetLayoutView="85" workbookViewId="0">
      <selection activeCell="F62" sqref="F62"/>
    </sheetView>
  </sheetViews>
  <sheetFormatPr defaultColWidth="9" defaultRowHeight="13"/>
  <cols>
    <col min="1" max="1" width="2.453125" style="43" customWidth="1"/>
    <col min="2" max="2" width="6" style="43" customWidth="1"/>
    <col min="3" max="5" width="9" style="43"/>
    <col min="6" max="6" width="22.81640625" style="43" customWidth="1"/>
    <col min="7" max="9" width="6" style="43" customWidth="1"/>
    <col min="10" max="10" width="6.90625" style="43" customWidth="1"/>
    <col min="11" max="13" width="6" style="43" customWidth="1"/>
    <col min="14" max="14" width="2.453125" style="43" customWidth="1"/>
    <col min="15" max="16384" width="9" style="43"/>
  </cols>
  <sheetData>
    <row r="1" spans="2:15" ht="13.5" thickBot="1"/>
    <row r="2" spans="2:15" ht="36.75" customHeight="1" thickBot="1">
      <c r="B2" s="484" t="s">
        <v>247</v>
      </c>
      <c r="C2" s="485"/>
      <c r="D2" s="485"/>
      <c r="E2" s="485"/>
      <c r="F2" s="485"/>
      <c r="G2" s="485"/>
      <c r="H2" s="485"/>
      <c r="I2" s="485"/>
      <c r="J2" s="485"/>
      <c r="K2" s="485"/>
      <c r="L2" s="485"/>
      <c r="M2" s="486"/>
    </row>
    <row r="3" spans="2:15" ht="36.75" customHeight="1">
      <c r="G3" s="108">
        <v>1</v>
      </c>
      <c r="H3" s="108">
        <v>2</v>
      </c>
      <c r="I3" s="108">
        <v>3</v>
      </c>
      <c r="J3" s="108">
        <v>5</v>
      </c>
      <c r="K3" s="108">
        <v>6</v>
      </c>
      <c r="L3" s="108">
        <v>7</v>
      </c>
      <c r="M3" s="108">
        <v>8</v>
      </c>
    </row>
    <row r="4" spans="2:15" ht="37.5" customHeight="1">
      <c r="G4" s="45" t="str">
        <f t="shared" ref="G4:M4" si="0">MID($F$61,G3,1)</f>
        <v>0</v>
      </c>
      <c r="H4" s="45" t="str">
        <f t="shared" si="0"/>
        <v/>
      </c>
      <c r="I4" s="45" t="str">
        <f t="shared" si="0"/>
        <v/>
      </c>
      <c r="J4" s="45" t="str">
        <f t="shared" si="0"/>
        <v/>
      </c>
      <c r="K4" s="45" t="str">
        <f t="shared" si="0"/>
        <v/>
      </c>
      <c r="L4" s="45" t="str">
        <f t="shared" si="0"/>
        <v/>
      </c>
      <c r="M4" s="45" t="str">
        <f t="shared" si="0"/>
        <v/>
      </c>
      <c r="O4" s="55" t="s">
        <v>43</v>
      </c>
    </row>
    <row r="18" spans="3:16" ht="42.75" customHeight="1">
      <c r="C18" s="487">
        <f>F62</f>
        <v>0</v>
      </c>
      <c r="D18" s="487"/>
      <c r="E18" s="487"/>
      <c r="F18" s="487"/>
      <c r="G18" s="487"/>
      <c r="H18" s="487"/>
      <c r="I18" s="487"/>
      <c r="J18" s="487"/>
      <c r="K18" s="487"/>
      <c r="L18" s="487"/>
      <c r="M18" s="46"/>
      <c r="O18" s="55" t="s">
        <v>43</v>
      </c>
    </row>
    <row r="19" spans="3:16" ht="36.75" customHeight="1"/>
    <row r="24" spans="3:16" ht="42.75" customHeight="1">
      <c r="C24" s="488">
        <f>F63</f>
        <v>0</v>
      </c>
      <c r="D24" s="488"/>
      <c r="E24" s="488"/>
      <c r="F24" s="488"/>
      <c r="G24" s="488"/>
      <c r="H24" s="488"/>
      <c r="I24" s="488"/>
      <c r="J24" s="488"/>
      <c r="K24" s="488"/>
      <c r="L24" s="488"/>
      <c r="M24" s="47"/>
      <c r="O24" s="55" t="s">
        <v>43</v>
      </c>
      <c r="P24" s="48"/>
    </row>
    <row r="25" spans="3:16" ht="42.75" customHeight="1">
      <c r="C25" s="488" t="str">
        <f>"　"&amp;F64</f>
        <v>　　様</v>
      </c>
      <c r="D25" s="488"/>
      <c r="E25" s="488"/>
      <c r="F25" s="488"/>
      <c r="G25" s="488"/>
      <c r="H25" s="488"/>
      <c r="I25" s="488"/>
      <c r="J25" s="488"/>
      <c r="K25" s="488"/>
      <c r="L25" s="488"/>
      <c r="M25" s="47"/>
      <c r="O25" s="55" t="s">
        <v>43</v>
      </c>
      <c r="P25" s="48"/>
    </row>
    <row r="27" spans="3:16" ht="14">
      <c r="P27" s="48"/>
    </row>
    <row r="33" spans="3:13">
      <c r="C33" s="49"/>
      <c r="D33" s="49"/>
      <c r="E33" s="49"/>
      <c r="F33" s="49"/>
      <c r="G33" s="49"/>
      <c r="H33" s="49"/>
      <c r="I33" s="49"/>
      <c r="J33" s="49"/>
      <c r="K33" s="49"/>
      <c r="L33" s="49"/>
    </row>
    <row r="34" spans="3:13">
      <c r="C34" s="49"/>
      <c r="D34" s="49"/>
      <c r="E34" s="49"/>
      <c r="F34" s="49"/>
      <c r="G34" s="49"/>
      <c r="H34" s="49"/>
      <c r="I34" s="49"/>
      <c r="J34" s="49"/>
      <c r="K34" s="49"/>
      <c r="L34" s="49"/>
    </row>
    <row r="35" spans="3:13" ht="42.75" customHeight="1">
      <c r="C35" s="489"/>
      <c r="D35" s="489"/>
      <c r="E35" s="489"/>
      <c r="F35" s="489"/>
      <c r="G35" s="489"/>
      <c r="H35" s="489"/>
      <c r="I35" s="489"/>
      <c r="J35" s="489"/>
      <c r="K35" s="489"/>
      <c r="L35" s="489"/>
      <c r="M35" s="50"/>
    </row>
    <row r="58" spans="5:14" ht="16.5">
      <c r="J58" s="483"/>
      <c r="K58" s="483"/>
      <c r="L58" s="483"/>
      <c r="M58" s="483"/>
      <c r="N58" s="483"/>
    </row>
    <row r="61" spans="5:14">
      <c r="E61" s="43" t="s">
        <v>37</v>
      </c>
      <c r="F61" s="43">
        <f>'1)交付申請書'!X7</f>
        <v>0</v>
      </c>
    </row>
    <row r="62" spans="5:14">
      <c r="E62" s="43" t="s">
        <v>46</v>
      </c>
      <c r="F62" s="43">
        <f>'1)交付申請書'!V8</f>
        <v>0</v>
      </c>
    </row>
    <row r="63" spans="5:14">
      <c r="E63" s="43" t="s">
        <v>48</v>
      </c>
      <c r="F63" s="44">
        <f>'1)交付申請書'!V9</f>
        <v>0</v>
      </c>
    </row>
    <row r="64" spans="5:14">
      <c r="E64" s="43" t="s">
        <v>49</v>
      </c>
      <c r="F64" s="43" t="str">
        <f>'1)交付申請書'!V10&amp;"　様"</f>
        <v>　様</v>
      </c>
    </row>
  </sheetData>
  <mergeCells count="6">
    <mergeCell ref="J58:N58"/>
    <mergeCell ref="B2:M2"/>
    <mergeCell ref="C18:L18"/>
    <mergeCell ref="C24:L24"/>
    <mergeCell ref="C25:L25"/>
    <mergeCell ref="C35:L35"/>
  </mergeCells>
  <phoneticPr fontId="5"/>
  <pageMargins left="0.70866141732283472" right="0.70866141732283472" top="0.74803149606299213" bottom="0.74803149606299213" header="0.31496062992125984" footer="0.31496062992125984"/>
  <pageSetup paperSize="9" scale="8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BM46"/>
  <sheetViews>
    <sheetView showZeros="0" view="pageBreakPreview" zoomScale="85" zoomScaleNormal="100" zoomScaleSheetLayoutView="85" workbookViewId="0">
      <selection activeCell="AN25" sqref="AN25"/>
    </sheetView>
  </sheetViews>
  <sheetFormatPr defaultColWidth="9" defaultRowHeight="18" customHeight="1"/>
  <cols>
    <col min="1" max="35" width="2.81640625" style="15" customWidth="1"/>
    <col min="36" max="49" width="2.81640625" style="3" customWidth="1"/>
    <col min="50" max="16384" width="9" style="3"/>
  </cols>
  <sheetData>
    <row r="1" spans="1:37" ht="18" customHeight="1">
      <c r="A1" s="1" t="s">
        <v>15</v>
      </c>
    </row>
    <row r="2" spans="1:37" ht="18" customHeight="1">
      <c r="A2" s="23"/>
      <c r="B2" s="23"/>
      <c r="C2" s="23"/>
      <c r="D2" s="23"/>
      <c r="E2" s="23"/>
      <c r="F2" s="23"/>
      <c r="G2" s="23"/>
      <c r="H2" s="23"/>
      <c r="I2" s="23"/>
      <c r="J2" s="23"/>
      <c r="K2" s="23"/>
      <c r="L2" s="23"/>
      <c r="M2" s="23"/>
      <c r="N2" s="23"/>
      <c r="O2" s="23"/>
      <c r="P2" s="23"/>
      <c r="Q2" s="23"/>
      <c r="R2" s="23"/>
      <c r="S2" s="23"/>
      <c r="T2" s="23"/>
      <c r="U2" s="23"/>
      <c r="V2" s="23"/>
      <c r="W2" s="23"/>
      <c r="X2" s="270"/>
      <c r="Y2" s="270"/>
      <c r="Z2" s="270"/>
      <c r="AA2" s="270"/>
      <c r="AB2" s="270"/>
      <c r="AC2" s="270"/>
      <c r="AD2" s="270"/>
      <c r="AE2" s="270"/>
      <c r="AF2" s="270"/>
      <c r="AG2" s="42" t="s">
        <v>52</v>
      </c>
      <c r="AH2" s="28"/>
      <c r="AI2" s="28"/>
    </row>
    <row r="3" spans="1:37" ht="18" customHeight="1">
      <c r="A3" s="23"/>
      <c r="B3" s="23"/>
      <c r="C3" s="23"/>
      <c r="D3" s="23"/>
      <c r="E3" s="23"/>
      <c r="F3" s="23"/>
      <c r="G3" s="23"/>
      <c r="H3" s="23"/>
      <c r="I3" s="23"/>
      <c r="J3" s="23"/>
      <c r="K3" s="23"/>
      <c r="L3" s="23"/>
      <c r="M3" s="23"/>
      <c r="N3" s="23"/>
      <c r="O3" s="23"/>
      <c r="P3" s="23"/>
      <c r="Q3" s="23"/>
      <c r="R3" s="23"/>
      <c r="S3" s="23"/>
      <c r="T3" s="23"/>
      <c r="U3" s="23"/>
      <c r="V3" s="23"/>
      <c r="W3" s="31"/>
      <c r="X3" s="269" t="s">
        <v>39</v>
      </c>
      <c r="Y3" s="269"/>
      <c r="Z3" s="269"/>
      <c r="AA3" s="269"/>
      <c r="AB3" s="269"/>
      <c r="AC3" s="269"/>
      <c r="AD3" s="269"/>
      <c r="AE3" s="269"/>
      <c r="AF3" s="269"/>
      <c r="AG3" s="42" t="s">
        <v>140</v>
      </c>
      <c r="AH3" s="28"/>
      <c r="AI3" s="28"/>
    </row>
    <row r="4" spans="1:37" ht="18" customHeight="1">
      <c r="A4" s="23"/>
      <c r="B4" s="23"/>
      <c r="C4" s="23"/>
      <c r="D4" s="23"/>
      <c r="E4" s="23"/>
      <c r="F4" s="23"/>
      <c r="G4" s="23"/>
      <c r="H4" s="23"/>
      <c r="I4" s="23"/>
      <c r="J4" s="23"/>
      <c r="K4" s="23"/>
      <c r="L4" s="23"/>
      <c r="M4" s="23"/>
      <c r="N4" s="23"/>
      <c r="O4" s="23"/>
      <c r="P4" s="23"/>
      <c r="Q4" s="23"/>
      <c r="R4" s="23"/>
      <c r="S4" s="23"/>
      <c r="T4" s="23"/>
      <c r="U4" s="23"/>
      <c r="V4" s="23"/>
      <c r="W4" s="31"/>
      <c r="X4" s="31"/>
      <c r="Y4" s="31"/>
      <c r="Z4" s="31"/>
      <c r="AA4" s="31"/>
      <c r="AB4" s="31"/>
      <c r="AC4" s="31"/>
      <c r="AD4" s="31"/>
      <c r="AE4" s="31"/>
      <c r="AF4" s="31"/>
      <c r="AG4" s="23"/>
      <c r="AH4" s="23"/>
      <c r="AI4" s="23"/>
    </row>
    <row r="5" spans="1:37" ht="18" customHeight="1">
      <c r="A5" s="23" t="s">
        <v>32</v>
      </c>
      <c r="B5" s="23"/>
      <c r="C5" s="23"/>
      <c r="D5" s="23"/>
      <c r="E5" s="23"/>
      <c r="F5" s="23"/>
      <c r="G5" s="23"/>
      <c r="H5" s="23"/>
      <c r="I5" s="23"/>
      <c r="J5" s="23"/>
      <c r="K5" s="23"/>
      <c r="L5" s="23"/>
      <c r="M5" s="23"/>
      <c r="N5" s="23"/>
      <c r="O5" s="23"/>
      <c r="P5" s="23"/>
      <c r="Q5" s="23"/>
      <c r="R5" s="23"/>
      <c r="S5" s="23"/>
      <c r="T5" s="23"/>
      <c r="U5" s="23"/>
      <c r="V5" s="23"/>
      <c r="W5" s="31"/>
      <c r="X5" s="31"/>
      <c r="Y5" s="31"/>
      <c r="Z5" s="31"/>
      <c r="AA5" s="31"/>
      <c r="AB5" s="31"/>
      <c r="AC5" s="31"/>
      <c r="AD5" s="31"/>
      <c r="AE5" s="31"/>
      <c r="AF5" s="31"/>
      <c r="AG5" s="23"/>
      <c r="AH5" s="23"/>
      <c r="AI5" s="23"/>
    </row>
    <row r="6" spans="1:37" ht="18" customHeight="1">
      <c r="A6" s="23"/>
      <c r="B6" s="23"/>
      <c r="C6" s="23"/>
      <c r="D6" s="23"/>
      <c r="E6" s="23"/>
      <c r="F6" s="23"/>
      <c r="G6" s="23"/>
      <c r="H6" s="23"/>
      <c r="I6" s="23"/>
      <c r="J6" s="23"/>
      <c r="K6" s="23"/>
      <c r="L6" s="23"/>
      <c r="M6" s="23"/>
      <c r="N6" s="23"/>
      <c r="O6" s="23"/>
      <c r="P6" s="23"/>
      <c r="Q6" s="23"/>
      <c r="R6" s="23"/>
      <c r="S6" s="23"/>
      <c r="T6" s="23"/>
      <c r="U6" s="23"/>
      <c r="V6" s="23"/>
      <c r="W6" s="31"/>
      <c r="X6" s="31"/>
      <c r="Y6" s="31"/>
      <c r="Z6" s="31"/>
      <c r="AA6" s="31"/>
      <c r="AB6" s="31"/>
      <c r="AC6" s="31"/>
      <c r="AD6" s="31"/>
      <c r="AE6" s="31"/>
      <c r="AF6" s="31"/>
      <c r="AG6" s="23"/>
      <c r="AH6" s="23"/>
      <c r="AI6" s="23"/>
    </row>
    <row r="7" spans="1:37" ht="18" customHeight="1">
      <c r="A7" s="23"/>
      <c r="B7" s="23"/>
      <c r="C7" s="23"/>
      <c r="D7" s="23"/>
      <c r="E7" s="23"/>
      <c r="F7" s="23"/>
      <c r="G7" s="23"/>
      <c r="H7" s="23"/>
      <c r="I7" s="23"/>
      <c r="J7" s="23"/>
      <c r="K7" s="23"/>
      <c r="L7" s="23"/>
      <c r="M7" s="23"/>
      <c r="N7" s="23"/>
      <c r="O7" s="23"/>
      <c r="P7" s="23"/>
      <c r="Q7" s="23"/>
      <c r="R7" s="23"/>
      <c r="S7" s="23"/>
      <c r="T7" s="23"/>
      <c r="U7" s="13"/>
      <c r="V7" s="141" t="s">
        <v>34</v>
      </c>
      <c r="W7" s="141"/>
      <c r="X7" s="477">
        <f>'1)交付申請書'!X7</f>
        <v>0</v>
      </c>
      <c r="Y7" s="477"/>
      <c r="Z7" s="477"/>
      <c r="AA7" s="477"/>
      <c r="AB7" s="477"/>
      <c r="AC7" s="477"/>
      <c r="AD7" s="477"/>
      <c r="AE7" s="31" t="s">
        <v>29</v>
      </c>
      <c r="AF7" s="31"/>
      <c r="AG7" s="23" t="s">
        <v>42</v>
      </c>
      <c r="AH7" s="23"/>
      <c r="AI7" s="23"/>
    </row>
    <row r="8" spans="1:37" ht="18" customHeight="1">
      <c r="A8" s="23"/>
      <c r="B8" s="23"/>
      <c r="C8" s="23"/>
      <c r="D8" s="23"/>
      <c r="E8" s="23"/>
      <c r="F8" s="23"/>
      <c r="G8" s="23"/>
      <c r="H8" s="23"/>
      <c r="I8" s="23"/>
      <c r="J8" s="23"/>
      <c r="K8" s="23"/>
      <c r="L8" s="23"/>
      <c r="M8" s="23"/>
      <c r="N8" s="23"/>
      <c r="O8" s="270" t="s">
        <v>0</v>
      </c>
      <c r="P8" s="270"/>
      <c r="Q8" s="270"/>
      <c r="R8" s="270"/>
      <c r="S8" s="270"/>
      <c r="T8" s="270"/>
      <c r="U8" s="13"/>
      <c r="V8" s="275">
        <f>'1)交付申請書'!V8</f>
        <v>0</v>
      </c>
      <c r="W8" s="275"/>
      <c r="X8" s="275"/>
      <c r="Y8" s="275"/>
      <c r="Z8" s="275"/>
      <c r="AA8" s="275"/>
      <c r="AB8" s="275"/>
      <c r="AC8" s="275"/>
      <c r="AD8" s="275"/>
      <c r="AE8" s="275"/>
      <c r="AF8" s="275"/>
      <c r="AG8" s="42" t="s">
        <v>42</v>
      </c>
      <c r="AH8" s="23"/>
      <c r="AI8" s="23"/>
    </row>
    <row r="9" spans="1:37" ht="18" customHeight="1">
      <c r="A9" s="23"/>
      <c r="B9" s="23"/>
      <c r="C9" s="23"/>
      <c r="D9" s="23"/>
      <c r="E9" s="23"/>
      <c r="F9" s="23"/>
      <c r="G9" s="23"/>
      <c r="H9" s="23"/>
      <c r="I9" s="23"/>
      <c r="J9" s="23"/>
      <c r="K9" s="23"/>
      <c r="L9" s="23"/>
      <c r="M9" s="23"/>
      <c r="N9" s="23"/>
      <c r="O9" s="270" t="s">
        <v>1</v>
      </c>
      <c r="P9" s="270"/>
      <c r="Q9" s="270"/>
      <c r="R9" s="270"/>
      <c r="S9" s="270"/>
      <c r="T9" s="270"/>
      <c r="U9" s="13"/>
      <c r="V9" s="275">
        <f>'1)交付申請書'!V9</f>
        <v>0</v>
      </c>
      <c r="W9" s="275"/>
      <c r="X9" s="275"/>
      <c r="Y9" s="275"/>
      <c r="Z9" s="275"/>
      <c r="AA9" s="275"/>
      <c r="AB9" s="275"/>
      <c r="AC9" s="275"/>
      <c r="AD9" s="275"/>
      <c r="AE9" s="275"/>
      <c r="AF9" s="275"/>
      <c r="AG9" s="42" t="s">
        <v>42</v>
      </c>
      <c r="AH9" s="23"/>
      <c r="AI9" s="23"/>
    </row>
    <row r="10" spans="1:37" ht="18" customHeight="1">
      <c r="A10" s="23"/>
      <c r="B10" s="23"/>
      <c r="C10" s="23"/>
      <c r="D10" s="23"/>
      <c r="E10" s="23"/>
      <c r="F10" s="23"/>
      <c r="G10" s="23"/>
      <c r="H10" s="23"/>
      <c r="I10" s="23"/>
      <c r="J10" s="23"/>
      <c r="K10" s="23"/>
      <c r="L10" s="23"/>
      <c r="M10" s="23"/>
      <c r="N10" s="23"/>
      <c r="O10" s="270" t="s">
        <v>2</v>
      </c>
      <c r="P10" s="270"/>
      <c r="Q10" s="270"/>
      <c r="R10" s="270"/>
      <c r="S10" s="270"/>
      <c r="T10" s="270"/>
      <c r="U10" s="13"/>
      <c r="V10" s="275">
        <f>'1)交付申請書'!V10</f>
        <v>0</v>
      </c>
      <c r="W10" s="275"/>
      <c r="X10" s="275"/>
      <c r="Y10" s="275"/>
      <c r="Z10" s="275"/>
      <c r="AA10" s="275"/>
      <c r="AB10" s="275"/>
      <c r="AC10" s="275"/>
      <c r="AD10" s="275"/>
      <c r="AE10" s="275"/>
      <c r="AF10" s="275"/>
      <c r="AG10" s="42" t="s">
        <v>42</v>
      </c>
      <c r="AH10" s="23"/>
      <c r="AI10" s="23"/>
      <c r="AK10" s="12"/>
    </row>
    <row r="11" spans="1:37" ht="18" customHeight="1">
      <c r="O11" s="16"/>
      <c r="P11" s="16"/>
      <c r="Q11" s="16"/>
      <c r="R11" s="16"/>
      <c r="S11" s="16"/>
      <c r="T11" s="16"/>
      <c r="AC11" s="14"/>
      <c r="AK11" s="11"/>
    </row>
    <row r="12" spans="1:37" s="42" customFormat="1" ht="18" customHeight="1">
      <c r="B12" s="27"/>
      <c r="C12" s="27"/>
      <c r="D12" s="141"/>
      <c r="E12" s="26" t="s">
        <v>33</v>
      </c>
      <c r="F12" s="101">
        <f>'1)交付申請書'!F11</f>
        <v>0</v>
      </c>
      <c r="G12" s="30" t="s">
        <v>50</v>
      </c>
      <c r="H12" s="30"/>
      <c r="I12" s="274" t="str">
        <f>様式一覧!B2</f>
        <v>石川県薬局省エネ投資支援事業費補助金</v>
      </c>
      <c r="J12" s="274"/>
      <c r="K12" s="274"/>
      <c r="L12" s="274"/>
      <c r="M12" s="274"/>
      <c r="N12" s="274"/>
      <c r="O12" s="274"/>
      <c r="P12" s="274"/>
      <c r="Q12" s="274"/>
      <c r="R12" s="274"/>
      <c r="S12" s="274"/>
      <c r="T12" s="274"/>
      <c r="U12" s="274"/>
      <c r="V12" s="274"/>
      <c r="W12" s="274"/>
      <c r="X12" s="274"/>
      <c r="Y12" s="274"/>
      <c r="Z12" s="274"/>
      <c r="AA12" s="274"/>
      <c r="AB12" s="274"/>
      <c r="AC12" s="274"/>
      <c r="AD12" s="27"/>
      <c r="AE12" s="27"/>
      <c r="AF12" s="27"/>
      <c r="AG12" s="55" t="s">
        <v>42</v>
      </c>
      <c r="AH12" s="41"/>
    </row>
    <row r="13" spans="1:37" s="13" customFormat="1" ht="18" customHeight="1">
      <c r="A13" s="27"/>
      <c r="B13" s="27"/>
      <c r="C13" s="27"/>
      <c r="D13" s="40"/>
      <c r="E13" s="40"/>
      <c r="F13" s="40"/>
      <c r="G13" s="40"/>
      <c r="H13" s="40"/>
      <c r="I13" s="40"/>
      <c r="J13" s="40"/>
      <c r="K13" s="40"/>
      <c r="L13" s="40"/>
      <c r="M13" s="40"/>
      <c r="O13" s="40"/>
      <c r="P13" s="41" t="s">
        <v>235</v>
      </c>
      <c r="Q13" s="40"/>
      <c r="R13" s="40"/>
      <c r="S13" s="40"/>
      <c r="T13" s="40"/>
      <c r="U13" s="40"/>
      <c r="V13" s="40"/>
      <c r="W13" s="40"/>
      <c r="X13" s="40"/>
      <c r="Y13" s="40"/>
      <c r="Z13" s="40"/>
      <c r="AA13" s="40"/>
      <c r="AB13" s="40"/>
      <c r="AC13" s="27"/>
      <c r="AD13" s="27"/>
      <c r="AE13" s="27"/>
      <c r="AF13" s="27"/>
      <c r="AG13" s="42"/>
      <c r="AH13" s="9"/>
    </row>
    <row r="14" spans="1:37" s="13" customFormat="1" ht="18" customHeight="1">
      <c r="A14" s="25"/>
      <c r="B14" s="25"/>
      <c r="C14" s="25"/>
      <c r="D14" s="25"/>
      <c r="E14" s="25"/>
      <c r="F14" s="25"/>
      <c r="G14" s="25"/>
      <c r="H14" s="25"/>
      <c r="I14" s="25"/>
      <c r="J14" s="25"/>
      <c r="K14" s="25"/>
      <c r="L14" s="25"/>
      <c r="AF14" s="25"/>
      <c r="AG14" s="25"/>
      <c r="AH14" s="25"/>
      <c r="AI14" s="25"/>
      <c r="AK14" s="24"/>
    </row>
    <row r="15" spans="1:37" s="13" customFormat="1" ht="18" customHeight="1">
      <c r="B15" s="13" t="s">
        <v>33</v>
      </c>
      <c r="D15" s="99"/>
      <c r="E15" s="32" t="s">
        <v>40</v>
      </c>
      <c r="F15" s="99"/>
      <c r="G15" s="32" t="s">
        <v>41</v>
      </c>
      <c r="H15" s="99"/>
      <c r="I15" s="32" t="s">
        <v>129</v>
      </c>
      <c r="J15" s="32"/>
      <c r="K15" s="32"/>
      <c r="L15" s="492" t="s">
        <v>466</v>
      </c>
      <c r="M15" s="492"/>
      <c r="N15" s="13" t="s">
        <v>130</v>
      </c>
      <c r="O15" s="490"/>
      <c r="P15" s="490"/>
      <c r="Q15" s="490"/>
      <c r="R15" s="13" t="s">
        <v>131</v>
      </c>
      <c r="AF15" s="23"/>
      <c r="AG15" s="12" t="s">
        <v>38</v>
      </c>
      <c r="AH15" s="23"/>
      <c r="AI15" s="23"/>
      <c r="AK15" s="23"/>
    </row>
    <row r="16" spans="1:37" ht="18" customHeight="1">
      <c r="A16" s="28" t="s">
        <v>154</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K16" s="12"/>
    </row>
    <row r="17" spans="1:65" ht="18" customHeight="1">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row>
    <row r="18" spans="1:65" s="13" customFormat="1" ht="18" customHeight="1">
      <c r="A18" s="55"/>
      <c r="B18" s="30"/>
      <c r="C18" s="30"/>
      <c r="D18" s="30"/>
      <c r="E18" s="30"/>
      <c r="F18" s="30"/>
      <c r="G18" s="30"/>
      <c r="H18" s="30"/>
      <c r="I18" s="30"/>
      <c r="J18" s="30"/>
      <c r="K18" s="30"/>
      <c r="L18" s="30"/>
      <c r="M18" s="30"/>
      <c r="N18" s="30"/>
      <c r="O18" s="30"/>
      <c r="P18" s="30" t="s">
        <v>3</v>
      </c>
      <c r="Q18" s="30"/>
      <c r="R18" s="30"/>
      <c r="S18" s="30"/>
      <c r="T18" s="30"/>
      <c r="U18" s="30"/>
      <c r="V18" s="30"/>
      <c r="W18" s="30"/>
      <c r="X18" s="30"/>
      <c r="Y18" s="30"/>
      <c r="Z18" s="30"/>
      <c r="AA18" s="30"/>
      <c r="AB18" s="30"/>
      <c r="AC18" s="30"/>
      <c r="AD18" s="30"/>
      <c r="AE18" s="30"/>
      <c r="AF18" s="30"/>
      <c r="AG18" s="30"/>
      <c r="AH18" s="55"/>
      <c r="AI18" s="55"/>
    </row>
    <row r="19" spans="1:65" s="13" customFormat="1" ht="18" customHeight="1">
      <c r="A19" s="246"/>
      <c r="B19" s="19" t="s">
        <v>456</v>
      </c>
      <c r="C19" s="30"/>
      <c r="D19" s="30"/>
      <c r="E19" s="30"/>
      <c r="F19" s="30"/>
      <c r="G19" s="30"/>
      <c r="H19" s="246"/>
      <c r="AF19" s="246"/>
      <c r="AH19" s="246"/>
      <c r="AI19" s="246"/>
    </row>
    <row r="20" spans="1:65" s="13" customFormat="1" ht="18" customHeight="1">
      <c r="A20" s="246"/>
      <c r="B20" s="20"/>
      <c r="C20" s="246"/>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246"/>
      <c r="AG20" s="12" t="s">
        <v>38</v>
      </c>
      <c r="AH20" s="246"/>
      <c r="AI20" s="246"/>
    </row>
    <row r="21" spans="1:65" s="13" customFormat="1" ht="18" customHeight="1">
      <c r="A21" s="20"/>
      <c r="B21" s="246"/>
      <c r="C21" s="246"/>
      <c r="D21" s="491"/>
      <c r="E21" s="491"/>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246"/>
      <c r="AG21" s="246"/>
      <c r="AH21" s="246"/>
      <c r="AI21" s="246"/>
    </row>
    <row r="23" spans="1:65" s="13" customFormat="1" ht="18" customHeight="1">
      <c r="A23" s="55"/>
      <c r="B23" s="19" t="s">
        <v>461</v>
      </c>
      <c r="C23" s="30"/>
      <c r="D23" s="30"/>
      <c r="E23" s="30"/>
      <c r="F23" s="30"/>
      <c r="G23" s="30"/>
      <c r="H23" s="55"/>
      <c r="AF23" s="55"/>
      <c r="AH23" s="55"/>
      <c r="AI23" s="55"/>
    </row>
    <row r="24" spans="1:65" s="13" customFormat="1" ht="18" customHeight="1">
      <c r="A24" s="55"/>
      <c r="B24" s="20"/>
      <c r="C24" s="55"/>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55"/>
      <c r="AG24" s="12" t="s">
        <v>38</v>
      </c>
      <c r="AH24" s="55"/>
      <c r="AI24" s="55"/>
    </row>
    <row r="25" spans="1:65" s="13" customFormat="1" ht="18" customHeight="1">
      <c r="A25" s="20"/>
      <c r="B25" s="55"/>
      <c r="C25" s="55"/>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55"/>
      <c r="AG25" s="55"/>
      <c r="AH25" s="55"/>
      <c r="AI25" s="55"/>
    </row>
    <row r="26" spans="1:65" s="13" customFormat="1" ht="18" customHeight="1">
      <c r="A26" s="21"/>
      <c r="B26" s="55"/>
      <c r="C26" s="55"/>
      <c r="D26" s="55" t="s">
        <v>141</v>
      </c>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BE26" s="100"/>
      <c r="BF26" s="100"/>
      <c r="BG26" s="100"/>
      <c r="BH26" s="100"/>
      <c r="BI26" s="100"/>
      <c r="BJ26" s="100"/>
      <c r="BK26" s="100"/>
      <c r="BL26" s="100"/>
      <c r="BM26" s="100"/>
    </row>
    <row r="27" spans="1:65" s="13" customFormat="1" ht="18" customHeight="1">
      <c r="A27" s="21"/>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BE27" s="100"/>
      <c r="BF27" s="100"/>
      <c r="BG27" s="100"/>
      <c r="BH27" s="100"/>
      <c r="BI27" s="100"/>
      <c r="BJ27" s="100"/>
      <c r="BK27" s="100"/>
      <c r="BL27" s="100"/>
      <c r="BM27" s="100"/>
    </row>
    <row r="28" spans="1:65" s="13" customFormat="1" ht="18" customHeight="1">
      <c r="A28" s="55"/>
      <c r="B28" s="19" t="s">
        <v>462</v>
      </c>
      <c r="C28" s="30"/>
      <c r="D28" s="30"/>
      <c r="E28" s="30"/>
      <c r="F28" s="30"/>
      <c r="G28" s="30"/>
      <c r="H28" s="55"/>
      <c r="AF28" s="55"/>
      <c r="AH28" s="55"/>
      <c r="AI28" s="55"/>
    </row>
    <row r="29" spans="1:65" s="13" customFormat="1" ht="18" customHeight="1">
      <c r="A29" s="55"/>
      <c r="B29" s="20"/>
      <c r="C29" s="55"/>
      <c r="D29" s="491"/>
      <c r="E29" s="491"/>
      <c r="F29" s="491"/>
      <c r="G29" s="491"/>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55"/>
      <c r="AG29" s="12" t="s">
        <v>38</v>
      </c>
      <c r="AH29" s="55"/>
      <c r="AI29" s="55"/>
    </row>
    <row r="30" spans="1:65" s="13" customFormat="1" ht="18" customHeight="1">
      <c r="A30" s="20"/>
      <c r="B30" s="55"/>
      <c r="C30" s="55"/>
      <c r="D30" s="491"/>
      <c r="E30" s="491"/>
      <c r="F30" s="491"/>
      <c r="G30" s="491"/>
      <c r="H30" s="491"/>
      <c r="I30" s="491"/>
      <c r="J30" s="491"/>
      <c r="K30" s="491"/>
      <c r="L30" s="491"/>
      <c r="M30" s="491"/>
      <c r="N30" s="491"/>
      <c r="O30" s="491"/>
      <c r="P30" s="491"/>
      <c r="Q30" s="491"/>
      <c r="R30" s="491"/>
      <c r="S30" s="491"/>
      <c r="T30" s="491"/>
      <c r="U30" s="491"/>
      <c r="V30" s="491"/>
      <c r="W30" s="491"/>
      <c r="X30" s="491"/>
      <c r="Y30" s="491"/>
      <c r="Z30" s="491"/>
      <c r="AA30" s="491"/>
      <c r="AB30" s="491"/>
      <c r="AC30" s="491"/>
      <c r="AD30" s="491"/>
      <c r="AE30" s="491"/>
      <c r="AF30" s="55"/>
      <c r="AG30" s="55"/>
      <c r="AH30" s="55"/>
      <c r="AI30" s="55"/>
    </row>
    <row r="31" spans="1:65" s="13" customFormat="1" ht="18" customHeight="1">
      <c r="A31" s="21"/>
      <c r="B31" s="55"/>
      <c r="C31" s="55"/>
      <c r="D31" s="55" t="s">
        <v>141</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BE31" s="100"/>
      <c r="BF31" s="100"/>
      <c r="BG31" s="100"/>
      <c r="BH31" s="100"/>
      <c r="BI31" s="100"/>
      <c r="BJ31" s="100"/>
      <c r="BK31" s="100"/>
      <c r="BL31" s="100"/>
      <c r="BM31" s="100"/>
    </row>
    <row r="32" spans="1:65" s="13" customFormat="1" ht="18" customHeight="1">
      <c r="A32" s="21"/>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BE32" s="100"/>
      <c r="BF32" s="100"/>
      <c r="BG32" s="100"/>
      <c r="BH32" s="100"/>
      <c r="BI32" s="100"/>
      <c r="BJ32" s="100"/>
      <c r="BK32" s="100"/>
      <c r="BL32" s="100"/>
      <c r="BM32" s="100"/>
    </row>
    <row r="33" spans="1:65" s="13" customFormat="1" ht="18" customHeight="1">
      <c r="A33" s="55"/>
      <c r="B33" s="19" t="s">
        <v>108</v>
      </c>
      <c r="C33" s="30"/>
      <c r="D33" s="30"/>
      <c r="E33" s="30"/>
      <c r="F33" s="30"/>
      <c r="G33" s="30"/>
      <c r="H33" s="55"/>
      <c r="AF33" s="55"/>
      <c r="AH33" s="55"/>
      <c r="AI33" s="55"/>
    </row>
    <row r="34" spans="1:65" s="13" customFormat="1" ht="18" customHeight="1">
      <c r="A34" s="55"/>
      <c r="B34" s="20"/>
      <c r="C34" s="55"/>
      <c r="D34" s="491"/>
      <c r="E34" s="491"/>
      <c r="F34" s="491"/>
      <c r="G34" s="491"/>
      <c r="H34" s="491"/>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55"/>
      <c r="AG34" s="12" t="s">
        <v>38</v>
      </c>
      <c r="AH34" s="55"/>
      <c r="AI34" s="55"/>
    </row>
    <row r="35" spans="1:65" s="13" customFormat="1" ht="18" customHeight="1">
      <c r="A35" s="20"/>
      <c r="B35" s="55"/>
      <c r="C35" s="55"/>
      <c r="D35" s="491"/>
      <c r="E35" s="491"/>
      <c r="F35" s="491"/>
      <c r="G35" s="491"/>
      <c r="H35" s="491"/>
      <c r="I35" s="491"/>
      <c r="J35" s="491"/>
      <c r="K35" s="491"/>
      <c r="L35" s="491"/>
      <c r="M35" s="491"/>
      <c r="N35" s="491"/>
      <c r="O35" s="491"/>
      <c r="P35" s="491"/>
      <c r="Q35" s="491"/>
      <c r="R35" s="491"/>
      <c r="S35" s="491"/>
      <c r="T35" s="491"/>
      <c r="U35" s="491"/>
      <c r="V35" s="491"/>
      <c r="W35" s="491"/>
      <c r="X35" s="491"/>
      <c r="Y35" s="491"/>
      <c r="Z35" s="491"/>
      <c r="AA35" s="491"/>
      <c r="AB35" s="491"/>
      <c r="AC35" s="491"/>
      <c r="AD35" s="491"/>
      <c r="AE35" s="491"/>
      <c r="AF35" s="55"/>
      <c r="AG35" s="55"/>
      <c r="AH35" s="55"/>
      <c r="AI35" s="55"/>
    </row>
    <row r="36" spans="1:65" s="13" customFormat="1" ht="18" customHeight="1">
      <c r="A36" s="21"/>
      <c r="B36" s="55"/>
      <c r="C36" s="55"/>
      <c r="D36" s="55" t="s">
        <v>142</v>
      </c>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BE36" s="100"/>
      <c r="BF36" s="100"/>
      <c r="BG36" s="100"/>
      <c r="BH36" s="100"/>
      <c r="BI36" s="100"/>
      <c r="BJ36" s="100"/>
      <c r="BK36" s="100"/>
      <c r="BL36" s="100"/>
      <c r="BM36" s="100"/>
    </row>
    <row r="37" spans="1:65" ht="18" customHeight="1">
      <c r="A37" s="19"/>
      <c r="B37" s="19"/>
      <c r="C37" s="5"/>
      <c r="D37" s="5"/>
      <c r="E37" s="5"/>
      <c r="F37" s="5"/>
      <c r="G37" s="5"/>
    </row>
    <row r="38" spans="1:65" s="23" customFormat="1" ht="18" customHeight="1">
      <c r="B38" s="258" t="s">
        <v>30</v>
      </c>
      <c r="C38" s="264" t="s">
        <v>25</v>
      </c>
      <c r="D38" s="264"/>
      <c r="E38" s="264"/>
      <c r="F38" s="264"/>
      <c r="G38" s="478">
        <f>'1)交付申請書'!G38</f>
        <v>0</v>
      </c>
      <c r="H38" s="479"/>
      <c r="I38" s="479"/>
      <c r="J38" s="479"/>
      <c r="K38" s="479"/>
      <c r="L38" s="479"/>
      <c r="M38" s="479"/>
      <c r="N38" s="479"/>
      <c r="O38" s="479"/>
      <c r="P38" s="480"/>
      <c r="R38" s="258" t="s">
        <v>31</v>
      </c>
      <c r="S38" s="264" t="s">
        <v>25</v>
      </c>
      <c r="T38" s="264"/>
      <c r="U38" s="264"/>
      <c r="V38" s="264"/>
      <c r="W38" s="478">
        <f>'1)交付申請書'!W38</f>
        <v>0</v>
      </c>
      <c r="X38" s="479"/>
      <c r="Y38" s="479"/>
      <c r="Z38" s="479"/>
      <c r="AA38" s="479"/>
      <c r="AB38" s="479"/>
      <c r="AC38" s="479"/>
      <c r="AD38" s="479"/>
      <c r="AE38" s="479"/>
      <c r="AF38" s="480"/>
      <c r="AG38" s="23" t="s">
        <v>43</v>
      </c>
    </row>
    <row r="39" spans="1:65" s="23" customFormat="1" ht="18" customHeight="1">
      <c r="B39" s="259"/>
      <c r="C39" s="261" t="s">
        <v>20</v>
      </c>
      <c r="D39" s="262"/>
      <c r="E39" s="262"/>
      <c r="F39" s="263"/>
      <c r="G39" s="478">
        <f>'1)交付申請書'!G39</f>
        <v>0</v>
      </c>
      <c r="H39" s="479"/>
      <c r="I39" s="479"/>
      <c r="J39" s="479"/>
      <c r="K39" s="479"/>
      <c r="L39" s="479"/>
      <c r="M39" s="479"/>
      <c r="N39" s="479"/>
      <c r="O39" s="479"/>
      <c r="P39" s="480"/>
      <c r="R39" s="259"/>
      <c r="S39" s="261" t="s">
        <v>20</v>
      </c>
      <c r="T39" s="262"/>
      <c r="U39" s="262"/>
      <c r="V39" s="263"/>
      <c r="W39" s="478">
        <f>'1)交付申請書'!W39</f>
        <v>0</v>
      </c>
      <c r="X39" s="479"/>
      <c r="Y39" s="479"/>
      <c r="Z39" s="479"/>
      <c r="AA39" s="479"/>
      <c r="AB39" s="479"/>
      <c r="AC39" s="479"/>
      <c r="AD39" s="479"/>
      <c r="AE39" s="479"/>
      <c r="AF39" s="480"/>
      <c r="AG39" s="23" t="s">
        <v>43</v>
      </c>
    </row>
    <row r="40" spans="1:65" s="23" customFormat="1" ht="18" customHeight="1">
      <c r="B40" s="259"/>
      <c r="C40" s="264" t="s">
        <v>26</v>
      </c>
      <c r="D40" s="264"/>
      <c r="E40" s="264"/>
      <c r="F40" s="264"/>
      <c r="G40" s="478">
        <f>'1)交付申請書'!G40</f>
        <v>0</v>
      </c>
      <c r="H40" s="479"/>
      <c r="I40" s="479"/>
      <c r="J40" s="479"/>
      <c r="K40" s="479"/>
      <c r="L40" s="479"/>
      <c r="M40" s="479"/>
      <c r="N40" s="479"/>
      <c r="O40" s="479"/>
      <c r="P40" s="480"/>
      <c r="R40" s="259"/>
      <c r="S40" s="264" t="s">
        <v>26</v>
      </c>
      <c r="T40" s="264"/>
      <c r="U40" s="264"/>
      <c r="V40" s="264"/>
      <c r="W40" s="478">
        <f>'1)交付申請書'!W40</f>
        <v>0</v>
      </c>
      <c r="X40" s="479"/>
      <c r="Y40" s="479"/>
      <c r="Z40" s="479"/>
      <c r="AA40" s="479"/>
      <c r="AB40" s="479"/>
      <c r="AC40" s="479"/>
      <c r="AD40" s="479"/>
      <c r="AE40" s="479"/>
      <c r="AF40" s="480"/>
      <c r="AG40" s="23" t="s">
        <v>43</v>
      </c>
    </row>
    <row r="41" spans="1:65" s="23" customFormat="1" ht="18" customHeight="1">
      <c r="B41" s="259"/>
      <c r="C41" s="264" t="s">
        <v>21</v>
      </c>
      <c r="D41" s="264"/>
      <c r="E41" s="264"/>
      <c r="F41" s="264"/>
      <c r="G41" s="478">
        <f>'1)交付申請書'!G41</f>
        <v>0</v>
      </c>
      <c r="H41" s="479"/>
      <c r="I41" s="479"/>
      <c r="J41" s="479"/>
      <c r="K41" s="479"/>
      <c r="L41" s="479"/>
      <c r="M41" s="479"/>
      <c r="N41" s="479"/>
      <c r="O41" s="479"/>
      <c r="P41" s="480"/>
      <c r="R41" s="259"/>
      <c r="S41" s="264" t="s">
        <v>21</v>
      </c>
      <c r="T41" s="264"/>
      <c r="U41" s="264"/>
      <c r="V41" s="264"/>
      <c r="W41" s="478">
        <f>'1)交付申請書'!W41</f>
        <v>0</v>
      </c>
      <c r="X41" s="479"/>
      <c r="Y41" s="479"/>
      <c r="Z41" s="479"/>
      <c r="AA41" s="479"/>
      <c r="AB41" s="479"/>
      <c r="AC41" s="479"/>
      <c r="AD41" s="479"/>
      <c r="AE41" s="479"/>
      <c r="AF41" s="480"/>
      <c r="AG41" s="23" t="s">
        <v>43</v>
      </c>
    </row>
    <row r="42" spans="1:65" s="23" customFormat="1" ht="18" customHeight="1">
      <c r="B42" s="259"/>
      <c r="C42" s="264" t="s">
        <v>23</v>
      </c>
      <c r="D42" s="264"/>
      <c r="E42" s="264"/>
      <c r="F42" s="264"/>
      <c r="G42" s="478">
        <f>'1)交付申請書'!G42</f>
        <v>0</v>
      </c>
      <c r="H42" s="479"/>
      <c r="I42" s="479"/>
      <c r="J42" s="479"/>
      <c r="K42" s="479"/>
      <c r="L42" s="479"/>
      <c r="M42" s="479"/>
      <c r="N42" s="479"/>
      <c r="O42" s="479"/>
      <c r="P42" s="480"/>
      <c r="R42" s="259"/>
      <c r="S42" s="264" t="s">
        <v>23</v>
      </c>
      <c r="T42" s="264"/>
      <c r="U42" s="264"/>
      <c r="V42" s="264"/>
      <c r="W42" s="478">
        <f>'1)交付申請書'!W42</f>
        <v>0</v>
      </c>
      <c r="X42" s="479"/>
      <c r="Y42" s="479"/>
      <c r="Z42" s="479"/>
      <c r="AA42" s="479"/>
      <c r="AB42" s="479"/>
      <c r="AC42" s="479"/>
      <c r="AD42" s="479"/>
      <c r="AE42" s="479"/>
      <c r="AF42" s="480"/>
      <c r="AG42" s="23" t="s">
        <v>43</v>
      </c>
    </row>
    <row r="43" spans="1:65" s="23" customFormat="1" ht="18" customHeight="1">
      <c r="B43" s="260"/>
      <c r="C43" s="264" t="s">
        <v>22</v>
      </c>
      <c r="D43" s="264"/>
      <c r="E43" s="264"/>
      <c r="F43" s="264"/>
      <c r="G43" s="478">
        <f>'1)交付申請書'!G43</f>
        <v>0</v>
      </c>
      <c r="H43" s="479"/>
      <c r="I43" s="479"/>
      <c r="J43" s="479"/>
      <c r="K43" s="479"/>
      <c r="L43" s="479"/>
      <c r="M43" s="479"/>
      <c r="N43" s="479"/>
      <c r="O43" s="479"/>
      <c r="P43" s="480"/>
      <c r="R43" s="260"/>
      <c r="S43" s="264" t="s">
        <v>22</v>
      </c>
      <c r="T43" s="264"/>
      <c r="U43" s="264"/>
      <c r="V43" s="264"/>
      <c r="W43" s="478">
        <f>'1)交付申請書'!W43</f>
        <v>0</v>
      </c>
      <c r="X43" s="479"/>
      <c r="Y43" s="479"/>
      <c r="Z43" s="479"/>
      <c r="AA43" s="479"/>
      <c r="AB43" s="479"/>
      <c r="AC43" s="479"/>
      <c r="AD43" s="479"/>
      <c r="AE43" s="479"/>
      <c r="AF43" s="480"/>
      <c r="AG43" s="23" t="s">
        <v>43</v>
      </c>
    </row>
    <row r="45" spans="1:65" ht="18" customHeight="1">
      <c r="A45" s="20" t="s">
        <v>337</v>
      </c>
      <c r="B45" s="15" t="s">
        <v>338</v>
      </c>
    </row>
    <row r="46" spans="1:65" ht="18" customHeight="1">
      <c r="A46" s="3">
        <f>X2</f>
        <v>0</v>
      </c>
      <c r="B46" s="128" t="str">
        <f>X3</f>
        <v>令和　年　月　日</v>
      </c>
    </row>
  </sheetData>
  <mergeCells count="42">
    <mergeCell ref="O8:T8"/>
    <mergeCell ref="O9:T9"/>
    <mergeCell ref="O10:T10"/>
    <mergeCell ref="V10:AF10"/>
    <mergeCell ref="I12:AC12"/>
    <mergeCell ref="X2:AF2"/>
    <mergeCell ref="X3:AF3"/>
    <mergeCell ref="X7:AD7"/>
    <mergeCell ref="V8:AF8"/>
    <mergeCell ref="V9:AF9"/>
    <mergeCell ref="B38:B43"/>
    <mergeCell ref="C38:F38"/>
    <mergeCell ref="G38:P38"/>
    <mergeCell ref="R38:R43"/>
    <mergeCell ref="S38:V38"/>
    <mergeCell ref="C39:F39"/>
    <mergeCell ref="G39:P39"/>
    <mergeCell ref="S39:V39"/>
    <mergeCell ref="C40:F40"/>
    <mergeCell ref="G40:P40"/>
    <mergeCell ref="S40:V40"/>
    <mergeCell ref="C43:F43"/>
    <mergeCell ref="G43:P43"/>
    <mergeCell ref="S43:V43"/>
    <mergeCell ref="C41:F41"/>
    <mergeCell ref="G41:P41"/>
    <mergeCell ref="W43:AF43"/>
    <mergeCell ref="W41:AF41"/>
    <mergeCell ref="C42:F42"/>
    <mergeCell ref="G42:P42"/>
    <mergeCell ref="S42:V42"/>
    <mergeCell ref="W42:AF42"/>
    <mergeCell ref="W40:AF40"/>
    <mergeCell ref="S41:V41"/>
    <mergeCell ref="W38:AF38"/>
    <mergeCell ref="W39:AF39"/>
    <mergeCell ref="O15:Q15"/>
    <mergeCell ref="D24:AE25"/>
    <mergeCell ref="D29:AE30"/>
    <mergeCell ref="D34:AE35"/>
    <mergeCell ref="L15:M15"/>
    <mergeCell ref="D20:AE21"/>
  </mergeCells>
  <phoneticPr fontId="5"/>
  <dataValidations count="1">
    <dataValidation imeMode="off" allowBlank="1" showInputMessage="1" showErrorMessage="1" sqref="F15 H15 O15 D15" xr:uid="{00000000-0002-0000-07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23</vt:i4>
      </vt:variant>
    </vt:vector>
  </HeadingPairs>
  <TitlesOfParts>
    <vt:vector size="42" baseType="lpstr">
      <vt:lpstr>様式一覧</vt:lpstr>
      <vt:lpstr>1)交付申請書</vt:lpstr>
      <vt:lpstr>1-1)所要額調書</vt:lpstr>
      <vt:lpstr>1-2)計画書</vt:lpstr>
      <vt:lpstr>1-3)誓約書</vt:lpstr>
      <vt:lpstr>債権者登録</vt:lpstr>
      <vt:lpstr>5)事前着手届</vt:lpstr>
      <vt:lpstr>連絡用宛名</vt:lpstr>
      <vt:lpstr>2)変更申請</vt:lpstr>
      <vt:lpstr>3)中止・廃止申請</vt:lpstr>
      <vt:lpstr>4)交付申請取下</vt:lpstr>
      <vt:lpstr>6)遅延報告</vt:lpstr>
      <vt:lpstr>7)繰越申請</vt:lpstr>
      <vt:lpstr>8)状況報告</vt:lpstr>
      <vt:lpstr>9)実績報告書</vt:lpstr>
      <vt:lpstr>9-1)精算額調書</vt:lpstr>
      <vt:lpstr>9-2)結果報告書</vt:lpstr>
      <vt:lpstr>10)請求書</vt:lpstr>
      <vt:lpstr>11)財産処分</vt:lpstr>
      <vt:lpstr>'1-1)所要額調書'!__xlnm.Print_Area</vt:lpstr>
      <vt:lpstr>'1-2)計画書'!__xlnm.Print_Area</vt:lpstr>
      <vt:lpstr>'9-1)精算額調書'!__xlnm.Print_Area</vt:lpstr>
      <vt:lpstr>'9-2)結果報告書'!__xlnm.Print_Area</vt:lpstr>
      <vt:lpstr>'1)交付申請書'!Print_Area</vt:lpstr>
      <vt:lpstr>'10)請求書'!Print_Area</vt:lpstr>
      <vt:lpstr>'11)財産処分'!Print_Area</vt:lpstr>
      <vt:lpstr>'1-1)所要額調書'!Print_Area</vt:lpstr>
      <vt:lpstr>'1-2)計画書'!Print_Area</vt:lpstr>
      <vt:lpstr>'1-3)誓約書'!Print_Area</vt:lpstr>
      <vt:lpstr>'2)変更申請'!Print_Area</vt:lpstr>
      <vt:lpstr>'3)中止・廃止申請'!Print_Area</vt:lpstr>
      <vt:lpstr>'4)交付申請取下'!Print_Area</vt:lpstr>
      <vt:lpstr>'5)事前着手届'!Print_Area</vt:lpstr>
      <vt:lpstr>'6)遅延報告'!Print_Area</vt:lpstr>
      <vt:lpstr>'7)繰越申請'!Print_Area</vt:lpstr>
      <vt:lpstr>'8)状況報告'!Print_Area</vt:lpstr>
      <vt:lpstr>'9)実績報告書'!Print_Area</vt:lpstr>
      <vt:lpstr>'9-1)精算額調書'!Print_Area</vt:lpstr>
      <vt:lpstr>'9-2)結果報告書'!Print_Area</vt:lpstr>
      <vt:lpstr>債権者登録!Print_Area</vt:lpstr>
      <vt:lpstr>様式一覧!Print_Area</vt:lpstr>
      <vt:lpstr>連絡用宛名!Print_Area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福井　優子</cp:lastModifiedBy>
  <cp:lastPrinted>2023-07-04T12:19:36Z</cp:lastPrinted>
  <dcterms:created xsi:type="dcterms:W3CDTF">2015-09-27T05:45:29Z</dcterms:created>
  <dcterms:modified xsi:type="dcterms:W3CDTF">2023-07-06T10:38:58Z</dcterms:modified>
</cp:coreProperties>
</file>