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rn+KKHRr+eo8LFxH/wiygj1jstsQlOj+NOTkFVZQy7QA9I4U2zS6YXuSLuAfQrjgx4tknv3blUfD9dgqtkux4g==" workbookSaltValue="xjR0inFz3nPM/+eEBM/3kA=="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<sst xmlns="http://schemas.openxmlformats.org/spreadsheetml/2006/main" count="221" uniqueCount="111">
  <si>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</si>
  <si>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</si>
  <si>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</si>
  <si>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</si>
  <si>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</si>
  <si>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</si>
  <si>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</si>
  <si>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</si>
  <si>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</si>
  <si>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</si>
  <si>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</si>
  <si>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</si>
  <si>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</si>
  <si>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</si>
  <si>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</si>
  <si>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</si>
  <si>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</si>
  <si>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</si>
  <si>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</si>
  <si>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</si>
  <si>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</si>
  <si>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</si>
  <si>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</si>
  <si>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</si>
  <si>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</si>
  <si>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</si>
  <si>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</si>
  <si>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</si>
  <si>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</si>
  <si>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</si>
  <si>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</si>
  <si>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</si>
  <si>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</si>
  <si>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</si>
  <si>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</si>
  <si>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</si>
  <si>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</si>
  <si>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</si>
  <si>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</si>
  <si>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</si>
  <si>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</si>
  <si>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</si>
  <si>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</si>
  <si>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</si>
  <si>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</si>
  <si>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</si>
  <si>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</si>
  <si>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</si>
  <si>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</si>
  <si>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</si>
  <si>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</si>
  <si>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</si>
  <si>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</si>
  <si>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</si>
  <si>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</si>
  <si>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</si>
  <si>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</si>
  <si>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</si>
  <si>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</si>
  <si>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</si>
  <si>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</si>
  <si>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</si>
  <si>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</si>
  <si>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</si>
  <si>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</si>
  <si>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</si>
  <si>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</si>
  <si>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</si>
  <si>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</si>
  <si>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</si>
  <si>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</si>
  <si>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</si>
  <si>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</si>
  <si>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</si>
  <si>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</si>
  <si>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</si>
  <si>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</si>
  <si>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</si>
  <si>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</si>
  <si>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</si>
  <si>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</si>
  <si>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</si>
  <si>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</si>
  <si>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</si>
  <si>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</si>
  <si>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</si>
  <si>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</si>
  <si>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</si>
  <si>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</si>
  <si>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</si>
  <si>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</si>
  <si>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</si>
  <si>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</si>
  <si>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</si>
  <si>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</si>
  <si>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</si>
  <si>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能登町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</si>
  <si>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</si>
  <si>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</si>
  <si>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</si>
  <si>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</si>
  <si>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</si>
  <si>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</si>
  <si>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</si>
  <si>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</si>
  <si>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</si>
  <si>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</si>
  <si>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</si>
  <si>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④料金収入に対する企業債残高の割合を示す企業債残高対事業規模比率については、経年比較では良い状況であり類似団体との比較でも低い水準であり、投資規模が適正であることを表している。
⑤使用料で回収すべき経費をどの程度使用料で賄っているかを表す経費回収率については、経年比較では僅かながら低下傾向にある。類似団体との比較でも悪い。これは汚水処理費（維持管理費）の増加が主な要因であり、今後さらなる適正な維持管理に努める必要がある。
⑥有収水量１㎥あたりの汚水処理費に要した費用であり、汚水資本費・汚水維持管理費の両方を含めた汚水処理コストを表す汚水処理原価については、経年比較では上昇傾向にある。汚水維持管理費が増加していることが主な要因であり、類似団体との比較でも高い水準となっている。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phoneticPr fontId="4"/>
  </si>
  <si>
    <t>③当該年度に更新した管渠延長の割合を表す管渠改善率については、漁業集落排水事業の整備開始年度が平成6年10月であり下水道管渠の標準耐用年数50年を経過した管渠がないこと、管渠修繕の必要もなかったことが要因で実績はない。今後は改築等の財源の確保や経営に与える影響等を踏まえた分析を行った上で、計画的かつ適正な維持管理を図る必要がある。</t>
    <phoneticPr fontId="4"/>
  </si>
  <si>
    <t>類似団体と比較すると経費回収率など「経営の健全性」に関する経営指標は悪くなっている。また、汚水処理原価など「経営の効率性」に関する経営指標は低いことがわかる。仮に水洗化率が100％となっても汚水処理費（公費負担分除く）を賄えない状況であるので、経営改善のためには、今後も引き続き戸別訪問など水洗化普及活動に努力し、水洗化人口及び有収水量の増加を目指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</si>
</sst>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384128"/>
        <c:axId val="983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0.05</c:v>
                </c:pt>
                <c:pt idx="4">
                  <c:v>0.18</c:v>
                </c:pt>
              </c:numCache>
            </c:numRef>
          </c:val>
          <c:smooth val="0"/>
        </c:ser>
        <c:dLbls>
          <c:showLegendKey val="0"/>
          <c:showVal val="0"/>
          <c:showCatName val="0"/>
          <c:showSerName val="0"/>
          <c:showPercent val="0"/>
          <c:showBubbleSize val="0"/>
        </c:dLbls>
        <c:marker val="1"/>
        <c:smooth val="0"/>
        <c:axId val="98384128"/>
        <c:axId val="98398592"/>
      </c:lineChart>
      <c:dateAx>
        <c:axId val="98384128"/>
        <c:scaling>
          <c:orientation val="minMax"/>
        </c:scaling>
        <c:delete val="1"/>
        <c:axPos val="b"/>
        <c:numFmt formatCode="ge" sourceLinked="1"/>
        <c:majorTickMark val="none"/>
        <c:minorTickMark val="none"/>
        <c:tickLblPos val="none"/>
        <c:crossAx val="98398592"/>
        <c:crosses val="autoZero"/>
        <c:auto val="1"/>
        <c:lblOffset val="100"/>
        <c:baseTimeUnit val="years"/>
      </c:dateAx>
      <c:valAx>
        <c:axId val="983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25.8</c:v>
                </c:pt>
                <c:pt idx="1">
                  <c:v>24.03</c:v>
                </c:pt>
                <c:pt idx="2">
                  <c:v>25.09</c:v>
                </c:pt>
                <c:pt idx="3">
                  <c:v>24.73</c:v>
                </c:pt>
                <c:pt idx="4">
                  <c:v>24.38</c:v>
                </c:pt>
              </c:numCache>
            </c:numRef>
          </c:val>
        </c:ser>
        <c:dLbls>
          <c:showLegendKey val="0"/>
          <c:showVal val="0"/>
          <c:showCatName val="0"/>
          <c:showSerName val="0"/>
          <c:showPercent val="0"/>
          <c:showBubbleSize val="0"/>
        </c:dLbls>
        <c:gapWidth val="150"/>
        <c:axId val="100817536"/>
        <c:axId val="1008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39.68</c:v>
                </c:pt>
                <c:pt idx="4">
                  <c:v>35.64</c:v>
                </c:pt>
              </c:numCache>
            </c:numRef>
          </c:val>
          <c:smooth val="0"/>
        </c:ser>
        <c:dLbls>
          <c:showLegendKey val="0"/>
          <c:showVal val="0"/>
          <c:showCatName val="0"/>
          <c:showSerName val="0"/>
          <c:showPercent val="0"/>
          <c:showBubbleSize val="0"/>
        </c:dLbls>
        <c:marker val="1"/>
        <c:smooth val="0"/>
        <c:axId val="100817536"/>
        <c:axId val="100852480"/>
      </c:lineChart>
      <c:dateAx>
        <c:axId val="100817536"/>
        <c:scaling>
          <c:orientation val="minMax"/>
        </c:scaling>
        <c:delete val="1"/>
        <c:axPos val="b"/>
        <c:numFmt formatCode="ge" sourceLinked="1"/>
        <c:majorTickMark val="none"/>
        <c:minorTickMark val="none"/>
        <c:tickLblPos val="none"/>
        <c:crossAx val="100852480"/>
        <c:crosses val="autoZero"/>
        <c:auto val="1"/>
        <c:lblOffset val="100"/>
        <c:baseTimeUnit val="years"/>
      </c:dateAx>
      <c:valAx>
        <c:axId val="1008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52.58</c:v>
                </c:pt>
                <c:pt idx="1">
                  <c:v>53.88</c:v>
                </c:pt>
                <c:pt idx="2">
                  <c:v>58.45</c:v>
                </c:pt>
                <c:pt idx="3">
                  <c:v>59.28</c:v>
                </c:pt>
                <c:pt idx="4">
                  <c:v>59.16</c:v>
                </c:pt>
              </c:numCache>
            </c:numRef>
          </c:val>
        </c:ser>
        <c:dLbls>
          <c:showLegendKey val="0"/>
          <c:showVal val="0"/>
          <c:showCatName val="0"/>
          <c:showSerName val="0"/>
          <c:showPercent val="0"/>
          <c:showBubbleSize val="0"/>
        </c:dLbls>
        <c:gapWidth val="150"/>
        <c:axId val="100948224"/>
        <c:axId val="1009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83.95</c:v>
                </c:pt>
                <c:pt idx="4">
                  <c:v>82.92</c:v>
                </c:pt>
              </c:numCache>
            </c:numRef>
          </c:val>
          <c:smooth val="0"/>
        </c:ser>
        <c:dLbls>
          <c:showLegendKey val="0"/>
          <c:showVal val="0"/>
          <c:showCatName val="0"/>
          <c:showSerName val="0"/>
          <c:showPercent val="0"/>
          <c:showBubbleSize val="0"/>
        </c:dLbls>
        <c:marker val="1"/>
        <c:smooth val="0"/>
        <c:axId val="100948224"/>
        <c:axId val="100954496"/>
      </c:lineChart>
      <c:dateAx>
        <c:axId val="100948224"/>
        <c:scaling>
          <c:orientation val="minMax"/>
        </c:scaling>
        <c:delete val="1"/>
        <c:axPos val="b"/>
        <c:numFmt formatCode="ge" sourceLinked="1"/>
        <c:majorTickMark val="none"/>
        <c:minorTickMark val="none"/>
        <c:tickLblPos val="none"/>
        <c:crossAx val="100954496"/>
        <c:crosses val="autoZero"/>
        <c:auto val="1"/>
        <c:lblOffset val="100"/>
        <c:baseTimeUnit val="years"/>
      </c:dateAx>
      <c:valAx>
        <c:axId val="1009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55.38</c:v>
                </c:pt>
                <c:pt idx="1">
                  <c:v>64.91</c:v>
                </c:pt>
                <c:pt idx="2">
                  <c:v>58.47</c:v>
                </c:pt>
                <c:pt idx="3">
                  <c:v>52.94</c:v>
                </c:pt>
                <c:pt idx="4">
                  <c:v>51.86</c:v>
                </c:pt>
              </c:numCache>
            </c:numRef>
          </c:val>
        </c:ser>
        <c:dLbls>
          <c:showLegendKey val="0"/>
          <c:showVal val="0"/>
          <c:showCatName val="0"/>
          <c:showSerName val="0"/>
          <c:showPercent val="0"/>
          <c:showBubbleSize val="0"/>
        </c:dLbls>
        <c:gapWidth val="150"/>
        <c:axId val="98428800"/>
        <c:axId val="983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28800"/>
        <c:axId val="98308096"/>
      </c:lineChart>
      <c:dateAx>
        <c:axId val="98428800"/>
        <c:scaling>
          <c:orientation val="minMax"/>
        </c:scaling>
        <c:delete val="1"/>
        <c:axPos val="b"/>
        <c:numFmt formatCode="ge" sourceLinked="1"/>
        <c:majorTickMark val="none"/>
        <c:minorTickMark val="none"/>
        <c:tickLblPos val="none"/>
        <c:crossAx val="98308096"/>
        <c:crosses val="autoZero"/>
        <c:auto val="1"/>
        <c:lblOffset val="100"/>
        <c:baseTimeUnit val="years"/>
      </c:dateAx>
      <c:valAx>
        <c:axId val="983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46496"/>
        <c:axId val="98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46496"/>
        <c:axId val="98348416"/>
      </c:lineChart>
      <c:dateAx>
        <c:axId val="98346496"/>
        <c:scaling>
          <c:orientation val="minMax"/>
        </c:scaling>
        <c:delete val="1"/>
        <c:axPos val="b"/>
        <c:numFmt formatCode="ge" sourceLinked="1"/>
        <c:majorTickMark val="none"/>
        <c:minorTickMark val="none"/>
        <c:tickLblPos val="none"/>
        <c:crossAx val="98348416"/>
        <c:crosses val="autoZero"/>
        <c:auto val="1"/>
        <c:lblOffset val="100"/>
        <c:baseTimeUnit val="years"/>
      </c:dateAx>
      <c:valAx>
        <c:axId val="98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70784"/>
        <c:axId val="1008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70784"/>
        <c:axId val="100881152"/>
      </c:lineChart>
      <c:dateAx>
        <c:axId val="100870784"/>
        <c:scaling>
          <c:orientation val="minMax"/>
        </c:scaling>
        <c:delete val="1"/>
        <c:axPos val="b"/>
        <c:numFmt formatCode="ge" sourceLinked="1"/>
        <c:majorTickMark val="none"/>
        <c:minorTickMark val="none"/>
        <c:tickLblPos val="none"/>
        <c:crossAx val="100881152"/>
        <c:crosses val="autoZero"/>
        <c:auto val="1"/>
        <c:lblOffset val="100"/>
        <c:baseTimeUnit val="years"/>
      </c:dateAx>
      <c:valAx>
        <c:axId val="1008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08032"/>
        <c:axId val="1009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08032"/>
        <c:axId val="100914304"/>
      </c:lineChart>
      <c:dateAx>
        <c:axId val="100908032"/>
        <c:scaling>
          <c:orientation val="minMax"/>
        </c:scaling>
        <c:delete val="1"/>
        <c:axPos val="b"/>
        <c:numFmt formatCode="ge" sourceLinked="1"/>
        <c:majorTickMark val="none"/>
        <c:minorTickMark val="none"/>
        <c:tickLblPos val="none"/>
        <c:crossAx val="100914304"/>
        <c:crosses val="autoZero"/>
        <c:auto val="1"/>
        <c:lblOffset val="100"/>
        <c:baseTimeUnit val="years"/>
      </c:dateAx>
      <c:valAx>
        <c:axId val="1009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29120"/>
        <c:axId val="1006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29120"/>
        <c:axId val="100635392"/>
      </c:lineChart>
      <c:dateAx>
        <c:axId val="100629120"/>
        <c:scaling>
          <c:orientation val="minMax"/>
        </c:scaling>
        <c:delete val="1"/>
        <c:axPos val="b"/>
        <c:numFmt formatCode="ge" sourceLinked="1"/>
        <c:majorTickMark val="none"/>
        <c:minorTickMark val="none"/>
        <c:tickLblPos val="none"/>
        <c:crossAx val="100635392"/>
        <c:crosses val="autoZero"/>
        <c:auto val="1"/>
        <c:lblOffset val="100"/>
        <c:baseTimeUnit val="years"/>
      </c:dateAx>
      <c:valAx>
        <c:axId val="1006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formatCode="#,##0.00;&quot;△&quot;#,##0.00;&quot;-&quot;">
                  <c:v>60.55</c:v>
                </c:pt>
                <c:pt idx="4" formatCode="#,##0.00;&quot;△&quot;#,##0.00;&quot;-&quot;">
                  <c:v>106.22</c:v>
                </c:pt>
              </c:numCache>
            </c:numRef>
          </c:val>
        </c:ser>
        <c:dLbls>
          <c:showLegendKey val="0"/>
          <c:showVal val="0"/>
          <c:showCatName val="0"/>
          <c:showSerName val="0"/>
          <c:showPercent val="0"/>
          <c:showBubbleSize val="0"/>
        </c:dLbls>
        <c:gapWidth val="150"/>
        <c:axId val="100651776"/>
        <c:axId val="1006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830.5</c:v>
                </c:pt>
                <c:pt idx="4">
                  <c:v>1029.24</c:v>
                </c:pt>
              </c:numCache>
            </c:numRef>
          </c:val>
          <c:smooth val="0"/>
        </c:ser>
        <c:dLbls>
          <c:showLegendKey val="0"/>
          <c:showVal val="0"/>
          <c:showCatName val="0"/>
          <c:showSerName val="0"/>
          <c:showPercent val="0"/>
          <c:showBubbleSize val="0"/>
        </c:dLbls>
        <c:marker val="1"/>
        <c:smooth val="0"/>
        <c:axId val="100651776"/>
        <c:axId val="100653696"/>
      </c:lineChart>
      <c:dateAx>
        <c:axId val="100651776"/>
        <c:scaling>
          <c:orientation val="minMax"/>
        </c:scaling>
        <c:delete val="1"/>
        <c:axPos val="b"/>
        <c:numFmt formatCode="ge" sourceLinked="1"/>
        <c:majorTickMark val="none"/>
        <c:minorTickMark val="none"/>
        <c:tickLblPos val="none"/>
        <c:crossAx val="100653696"/>
        <c:crosses val="autoZero"/>
        <c:auto val="1"/>
        <c:lblOffset val="100"/>
        <c:baseTimeUnit val="years"/>
      </c:dateAx>
      <c:valAx>
        <c:axId val="1006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23.3</c:v>
                </c:pt>
                <c:pt idx="1">
                  <c:v>42.21</c:v>
                </c:pt>
                <c:pt idx="2">
                  <c:v>41.61</c:v>
                </c:pt>
                <c:pt idx="3">
                  <c:v>38.76</c:v>
                </c:pt>
                <c:pt idx="4">
                  <c:v>39.53</c:v>
                </c:pt>
              </c:numCache>
            </c:numRef>
          </c:val>
        </c:ser>
        <c:dLbls>
          <c:showLegendKey val="0"/>
          <c:showVal val="0"/>
          <c:showCatName val="0"/>
          <c:showSerName val="0"/>
          <c:showPercent val="0"/>
          <c:showBubbleSize val="0"/>
        </c:dLbls>
        <c:gapWidth val="150"/>
        <c:axId val="100704640"/>
        <c:axId val="1007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43.66</c:v>
                </c:pt>
                <c:pt idx="4">
                  <c:v>43.13</c:v>
                </c:pt>
              </c:numCache>
            </c:numRef>
          </c:val>
          <c:smooth val="0"/>
        </c:ser>
        <c:dLbls>
          <c:showLegendKey val="0"/>
          <c:showVal val="0"/>
          <c:showCatName val="0"/>
          <c:showSerName val="0"/>
          <c:showPercent val="0"/>
          <c:showBubbleSize val="0"/>
        </c:dLbls>
        <c:marker val="1"/>
        <c:smooth val="0"/>
        <c:axId val="100704640"/>
        <c:axId val="100706560"/>
      </c:lineChart>
      <c:dateAx>
        <c:axId val="100704640"/>
        <c:scaling>
          <c:orientation val="minMax"/>
        </c:scaling>
        <c:delete val="1"/>
        <c:axPos val="b"/>
        <c:numFmt formatCode="ge" sourceLinked="1"/>
        <c:majorTickMark val="none"/>
        <c:minorTickMark val="none"/>
        <c:tickLblPos val="none"/>
        <c:crossAx val="100706560"/>
        <c:crosses val="autoZero"/>
        <c:auto val="1"/>
        <c:lblOffset val="100"/>
        <c:baseTimeUnit val="years"/>
      </c:dateAx>
      <c:valAx>
        <c:axId val="1007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720.26</c:v>
                </c:pt>
                <c:pt idx="1">
                  <c:v>399.32</c:v>
                </c:pt>
                <c:pt idx="2">
                  <c:v>405.12</c:v>
                </c:pt>
                <c:pt idx="3">
                  <c:v>447.94</c:v>
                </c:pt>
                <c:pt idx="4">
                  <c:v>442.31</c:v>
                </c:pt>
              </c:numCache>
            </c:numRef>
          </c:val>
        </c:ser>
        <c:dLbls>
          <c:showLegendKey val="0"/>
          <c:showVal val="0"/>
          <c:showCatName val="0"/>
          <c:showSerName val="0"/>
          <c:showPercent val="0"/>
          <c:showBubbleSize val="0"/>
        </c:dLbls>
        <c:gapWidth val="150"/>
        <c:axId val="100797440"/>
        <c:axId val="1007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382.09</c:v>
                </c:pt>
                <c:pt idx="4">
                  <c:v>392.03</c:v>
                </c:pt>
              </c:numCache>
            </c:numRef>
          </c:val>
          <c:smooth val="0"/>
        </c:ser>
        <c:dLbls>
          <c:showLegendKey val="0"/>
          <c:showVal val="0"/>
          <c:showCatName val="0"/>
          <c:showSerName val="0"/>
          <c:showPercent val="0"/>
          <c:showBubbleSize val="0"/>
        </c:dLbls>
        <c:marker val="1"/>
        <c:smooth val="0"/>
        <c:axId val="100797440"/>
        <c:axId val="100799616"/>
      </c:lineChart>
      <c:dateAx>
        <c:axId val="100797440"/>
        <c:scaling>
          <c:orientation val="minMax"/>
        </c:scaling>
        <c:delete val="1"/>
        <c:axPos val="b"/>
        <c:numFmt formatCode="ge" sourceLinked="1"/>
        <c:majorTickMark val="none"/>
        <c:minorTickMark val="none"/>
        <c:tickLblPos val="none"/>
        <c:crossAx val="100799616"/>
        <c:crosses val="autoZero"/>
        <c:auto val="1"/>
        <c:lblOffset val="100"/>
        <c:baseTimeUnit val="years"/>
      </c:dateAx>
      <c:valAx>
        <c:axId val="1007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4"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能登町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18750</v>
      </c>
      <c r="AM8" s="47"/>
      <c r="AN8" s="47"/>
      <c r="AO8" s="47"/>
      <c r="AP8" s="47"/>
      <c r="AQ8" s="47"/>
      <c r="AR8" s="47"/>
      <c r="AS8" s="47"/>
      <c r="AT8" s="43">
        <f>データ!S6</f>
        <v>273.27</v>
      </c>
      <c r="AU8" s="43"/>
      <c r="AV8" s="43"/>
      <c r="AW8" s="43"/>
      <c r="AX8" s="43"/>
      <c r="AY8" s="43"/>
      <c r="AZ8" s="43"/>
      <c r="BA8" s="43"/>
      <c r="BB8" s="43">
        <f>データ!T6</f>
        <v>68.61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2.1800000000000002</v>
      </c>
      <c r="Q10" s="43"/>
      <c r="R10" s="43"/>
      <c r="S10" s="43"/>
      <c r="T10" s="43"/>
      <c r="U10" s="43"/>
      <c r="V10" s="43"/>
      <c r="W10" s="43">
        <f>データ!P6</f>
        <v>103.02</v>
      </c>
      <c r="X10" s="43"/>
      <c r="Y10" s="43"/>
      <c r="Z10" s="43"/>
      <c r="AA10" s="43"/>
      <c r="AB10" s="43"/>
      <c r="AC10" s="43"/>
      <c r="AD10" s="47">
        <f>データ!Q6</f>
        <v>3240</v>
      </c>
      <c r="AE10" s="47"/>
      <c r="AF10" s="47"/>
      <c r="AG10" s="47"/>
      <c r="AH10" s="47"/>
      <c r="AI10" s="47"/>
      <c r="AJ10" s="47"/>
      <c r="AK10" s="2"/>
      <c r="AL10" s="47">
        <f>データ!U6</f>
        <v>404</v>
      </c>
      <c r="AM10" s="47"/>
      <c r="AN10" s="47"/>
      <c r="AO10" s="47"/>
      <c r="AP10" s="47"/>
      <c r="AQ10" s="47"/>
      <c r="AR10" s="47"/>
      <c r="AS10" s="47"/>
      <c r="AT10" s="43">
        <f>データ!V6</f>
        <v>0.45</v>
      </c>
      <c r="AU10" s="43"/>
      <c r="AV10" s="43"/>
      <c r="AW10" s="43"/>
      <c r="AX10" s="43"/>
      <c r="AY10" s="43"/>
      <c r="AZ10" s="43"/>
      <c r="BA10" s="43"/>
      <c r="BB10" s="43">
        <f>データ!W6</f>
        <v>897.78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qsCMESmr11D6/dj36zfiknKsR8/wE3ax7WTktFDfTdrQ50jNefgHRihF/d5OrDOFnPkFlSwDn4+DWeJkPD+ilQ==" saltValue="UVPL1QeFrB0SnOK7guZDQ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AZ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174637</v>
      </c>
      <c r="D6" s="31">
        <f t="shared" si="3"/>
        <v>47</v>
      </c>
      <c r="E6" s="31">
        <f t="shared" si="3"/>
        <v>17</v>
      </c>
      <c r="F6" s="31">
        <f t="shared" si="3"/>
        <v>6</v>
      </c>
      <c r="G6" s="31">
        <f t="shared" si="3"/>
        <v>0</v>
      </c>
      <c r="H6" s="31" t="str">
        <f t="shared" si="3"/>
        <v>石川県　能登町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2.1800000000000002</v>
      </c>
      <c r="P6" s="32">
        <f t="shared" si="3"/>
        <v>103.02</v>
      </c>
      <c r="Q6" s="32">
        <f t="shared" si="3"/>
        <v>3240</v>
      </c>
      <c r="R6" s="32">
        <f t="shared" si="3"/>
        <v>18750</v>
      </c>
      <c r="S6" s="32">
        <f t="shared" si="3"/>
        <v>273.27</v>
      </c>
      <c r="T6" s="32">
        <f t="shared" si="3"/>
        <v>68.61</v>
      </c>
      <c r="U6" s="32">
        <f t="shared" si="3"/>
        <v>404</v>
      </c>
      <c r="V6" s="32">
        <f t="shared" si="3"/>
        <v>0.45</v>
      </c>
      <c r="W6" s="32">
        <f t="shared" si="3"/>
        <v>897.78</v>
      </c>
      <c r="X6" s="33">
        <f>IF(X7="",NA(),X7)</f>
        <v>55.38</v>
      </c>
      <c r="Y6" s="33">
        <f t="shared" ref="Y6:AG6" si="4">IF(Y7="",NA(),Y7)</f>
        <v>64.91</v>
      </c>
      <c r="Z6" s="33">
        <f t="shared" si="4"/>
        <v>58.47</v>
      </c>
      <c r="AA6" s="33">
        <f t="shared" si="4"/>
        <v>52.94</v>
      </c>
      <c r="AB6" s="33">
        <f t="shared" si="4"/>
        <v>51.86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3">
        <f t="shared" si="7"/>
        <v>60.55</v>
      </c>
      <c r="BI6" s="33">
        <f t="shared" si="7"/>
        <v>106.22</v>
      </c>
      <c r="BJ6" s="33">
        <f t="shared" si="7"/>
        <v>1723.1</v>
      </c>
      <c r="BK6" s="33">
        <f t="shared" si="7"/>
        <v>1665.33</v>
      </c>
      <c r="BL6" s="33">
        <f t="shared" si="7"/>
        <v>1716.47</v>
      </c>
      <c r="BM6" s="33">
        <f t="shared" si="7"/>
        <v>830.5</v>
      </c>
      <c r="BN6" s="33">
        <f t="shared" si="7"/>
        <v>1029.24</v>
      </c>
      <c r="BO6" s="32" t="str">
        <f>IF(BO7="","",IF(BO7="-","【-】","【"&amp;SUBSTITUTE(TEXT(BO7,"#,##0.00"),"-","△")&amp;"】"))</f>
        <v>【1,052.66】</v>
      </c>
      <c r="BP6" s="33">
        <f>IF(BP7="",NA(),BP7)</f>
        <v>23.3</v>
      </c>
      <c r="BQ6" s="33">
        <f t="shared" ref="BQ6:BY6" si="8">IF(BQ7="",NA(),BQ7)</f>
        <v>42.21</v>
      </c>
      <c r="BR6" s="33">
        <f t="shared" si="8"/>
        <v>41.61</v>
      </c>
      <c r="BS6" s="33">
        <f t="shared" si="8"/>
        <v>38.76</v>
      </c>
      <c r="BT6" s="33">
        <f t="shared" si="8"/>
        <v>39.53</v>
      </c>
      <c r="BU6" s="33">
        <f t="shared" si="8"/>
        <v>35.909999999999997</v>
      </c>
      <c r="BV6" s="33">
        <f t="shared" si="8"/>
        <v>37.92</v>
      </c>
      <c r="BW6" s="33">
        <f t="shared" si="8"/>
        <v>35.049999999999997</v>
      </c>
      <c r="BX6" s="33">
        <f t="shared" si="8"/>
        <v>43.66</v>
      </c>
      <c r="BY6" s="33">
        <f t="shared" si="8"/>
        <v>43.13</v>
      </c>
      <c r="BZ6" s="32" t="str">
        <f>IF(BZ7="","",IF(BZ7="-","【-】","【"&amp;SUBSTITUTE(TEXT(BZ7,"#,##0.00"),"-","△")&amp;"】"))</f>
        <v>【40.22】</v>
      </c>
      <c r="CA6" s="33">
        <f>IF(CA7="",NA(),CA7)</f>
        <v>720.26</v>
      </c>
      <c r="CB6" s="33">
        <f t="shared" ref="CB6:CJ6" si="9">IF(CB7="",NA(),CB7)</f>
        <v>399.32</v>
      </c>
      <c r="CC6" s="33">
        <f t="shared" si="9"/>
        <v>405.12</v>
      </c>
      <c r="CD6" s="33">
        <f t="shared" si="9"/>
        <v>447.94</v>
      </c>
      <c r="CE6" s="33">
        <f t="shared" si="9"/>
        <v>442.31</v>
      </c>
      <c r="CF6" s="33">
        <f t="shared" si="9"/>
        <v>459.38</v>
      </c>
      <c r="CG6" s="33">
        <f t="shared" si="9"/>
        <v>438.71</v>
      </c>
      <c r="CH6" s="33">
        <f t="shared" si="9"/>
        <v>463.38</v>
      </c>
      <c r="CI6" s="33">
        <f t="shared" si="9"/>
        <v>382.09</v>
      </c>
      <c r="CJ6" s="33">
        <f t="shared" si="9"/>
        <v>392.03</v>
      </c>
      <c r="CK6" s="32" t="str">
        <f>IF(CK7="","",IF(CK7="-","【-】","【"&amp;SUBSTITUTE(TEXT(CK7,"#,##0.00"),"-","△")&amp;"】"))</f>
        <v>【424.58】</v>
      </c>
      <c r="CL6" s="33">
        <f>IF(CL7="",NA(),CL7)</f>
        <v>25.8</v>
      </c>
      <c r="CM6" s="33">
        <f t="shared" ref="CM6:CU6" si="10">IF(CM7="",NA(),CM7)</f>
        <v>24.03</v>
      </c>
      <c r="CN6" s="33">
        <f t="shared" si="10"/>
        <v>25.09</v>
      </c>
      <c r="CO6" s="33">
        <f t="shared" si="10"/>
        <v>24.73</v>
      </c>
      <c r="CP6" s="33">
        <f t="shared" si="10"/>
        <v>24.38</v>
      </c>
      <c r="CQ6" s="33">
        <f t="shared" si="10"/>
        <v>32.04</v>
      </c>
      <c r="CR6" s="33">
        <f t="shared" si="10"/>
        <v>33.81</v>
      </c>
      <c r="CS6" s="33">
        <f t="shared" si="10"/>
        <v>31.37</v>
      </c>
      <c r="CT6" s="33">
        <f t="shared" si="10"/>
        <v>39.68</v>
      </c>
      <c r="CU6" s="33">
        <f t="shared" si="10"/>
        <v>35.64</v>
      </c>
      <c r="CV6" s="32" t="str">
        <f>IF(CV7="","",IF(CV7="-","【-】","【"&amp;SUBSTITUTE(TEXT(CV7,"#,##0.00"),"-","△")&amp;"】"))</f>
        <v>【33.90】</v>
      </c>
      <c r="CW6" s="33">
        <f>IF(CW7="",NA(),CW7)</f>
        <v>52.58</v>
      </c>
      <c r="CX6" s="33">
        <f t="shared" ref="CX6:DF6" si="11">IF(CX7="",NA(),CX7)</f>
        <v>53.88</v>
      </c>
      <c r="CY6" s="33">
        <f t="shared" si="11"/>
        <v>58.45</v>
      </c>
      <c r="CZ6" s="33">
        <f t="shared" si="11"/>
        <v>59.28</v>
      </c>
      <c r="DA6" s="33">
        <f t="shared" si="11"/>
        <v>59.16</v>
      </c>
      <c r="DB6" s="33">
        <f t="shared" si="11"/>
        <v>68.86</v>
      </c>
      <c r="DC6" s="33">
        <f t="shared" si="11"/>
        <v>68.7</v>
      </c>
      <c r="DD6" s="33">
        <f t="shared" si="11"/>
        <v>67.38</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0.05</v>
      </c>
      <c r="EM6" s="33">
        <f t="shared" si="14"/>
        <v>0.18</v>
      </c>
      <c r="EN6" s="32" t="str">
        <f>IF(EN7="","",IF(EN7="-","【-】","【"&amp;SUBSTITUTE(TEXT(EN7,"#,##0.00"),"-","△")&amp;"】"))</f>
        <v>【0.13】</v>
      </c>
    </row>
    <row r="7" spans="1:144" s="34" customFormat="1">
      <c r="A7" s="26"/>
      <c r="B7" s="35">
        <v>2015</v>
      </c>
      <c r="C7" s="35">
        <v>174637</v>
      </c>
      <c r="D7" s="35">
        <v>47</v>
      </c>
      <c r="E7" s="35">
        <v>17</v>
      </c>
      <c r="F7" s="35">
        <v>6</v>
      </c>
      <c r="G7" s="35">
        <v>0</v>
      </c>
      <c r="H7" s="35" t="s">
        <v>96</v>
      </c>
      <c r="I7" s="35" t="s">
        <v>97</v>
      </c>
      <c r="J7" s="35" t="s">
        <v>98</v>
      </c>
      <c r="K7" s="35" t="s">
        <v>99</v>
      </c>
      <c r="L7" s="35" t="s">
        <v>100</v>
      </c>
      <c r="M7" s="36" t="s">
        <v>101</v>
      </c>
      <c r="N7" s="36" t="s">
        <v>102</v>
      </c>
      <c r="O7" s="36">
        <v>2.1800000000000002</v>
      </c>
      <c r="P7" s="36">
        <v>103.02</v>
      </c>
      <c r="Q7" s="36">
        <v>3240</v>
      </c>
      <c r="R7" s="36">
        <v>18750</v>
      </c>
      <c r="S7" s="36">
        <v>273.27</v>
      </c>
      <c r="T7" s="36">
        <v>68.61</v>
      </c>
      <c r="U7" s="36">
        <v>404</v>
      </c>
      <c r="V7" s="36">
        <v>0.45</v>
      </c>
      <c r="W7" s="36">
        <v>897.78</v>
      </c>
      <c r="X7" s="36">
        <v>55.38</v>
      </c>
      <c r="Y7" s="36">
        <v>64.91</v>
      </c>
      <c r="Z7" s="36">
        <v>58.47</v>
      </c>
      <c r="AA7" s="36">
        <v>52.94</v>
      </c>
      <c r="AB7" s="36">
        <v>51.86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60.55</v>
      </c>
      <c r="BI7" s="36">
        <v>106.22</v>
      </c>
      <c r="BJ7" s="36">
        <v>1723.1</v>
      </c>
      <c r="BK7" s="36">
        <v>1665.33</v>
      </c>
      <c r="BL7" s="36">
        <v>1716.47</v>
      </c>
      <c r="BM7" s="36">
        <v>830.5</v>
      </c>
      <c r="BN7" s="36">
        <v>1029.24</v>
      </c>
      <c r="BO7" s="36">
        <v>1052.6600000000001</v>
      </c>
      <c r="BP7" s="36">
        <v>23.3</v>
      </c>
      <c r="BQ7" s="36">
        <v>42.21</v>
      </c>
      <c r="BR7" s="36">
        <v>41.61</v>
      </c>
      <c r="BS7" s="36">
        <v>38.76</v>
      </c>
      <c r="BT7" s="36">
        <v>39.53</v>
      </c>
      <c r="BU7" s="36">
        <v>35.909999999999997</v>
      </c>
      <c r="BV7" s="36">
        <v>37.92</v>
      </c>
      <c r="BW7" s="36">
        <v>35.049999999999997</v>
      </c>
      <c r="BX7" s="36">
        <v>43.66</v>
      </c>
      <c r="BY7" s="36">
        <v>43.13</v>
      </c>
      <c r="BZ7" s="36">
        <v>40.22</v>
      </c>
      <c r="CA7" s="36">
        <v>720.26</v>
      </c>
      <c r="CB7" s="36">
        <v>399.32</v>
      </c>
      <c r="CC7" s="36">
        <v>405.12</v>
      </c>
      <c r="CD7" s="36">
        <v>447.94</v>
      </c>
      <c r="CE7" s="36">
        <v>442.31</v>
      </c>
      <c r="CF7" s="36">
        <v>459.38</v>
      </c>
      <c r="CG7" s="36">
        <v>438.71</v>
      </c>
      <c r="CH7" s="36">
        <v>463.38</v>
      </c>
      <c r="CI7" s="36">
        <v>382.09</v>
      </c>
      <c r="CJ7" s="36">
        <v>392.03</v>
      </c>
      <c r="CK7" s="36">
        <v>424.58</v>
      </c>
      <c r="CL7" s="36">
        <v>25.8</v>
      </c>
      <c r="CM7" s="36">
        <v>24.03</v>
      </c>
      <c r="CN7" s="36">
        <v>25.09</v>
      </c>
      <c r="CO7" s="36">
        <v>24.73</v>
      </c>
      <c r="CP7" s="36">
        <v>24.38</v>
      </c>
      <c r="CQ7" s="36">
        <v>32.04</v>
      </c>
      <c r="CR7" s="36">
        <v>33.81</v>
      </c>
      <c r="CS7" s="36">
        <v>31.37</v>
      </c>
      <c r="CT7" s="36">
        <v>39.68</v>
      </c>
      <c r="CU7" s="36">
        <v>35.64</v>
      </c>
      <c r="CV7" s="36">
        <v>33.9</v>
      </c>
      <c r="CW7" s="36">
        <v>52.58</v>
      </c>
      <c r="CX7" s="36">
        <v>53.88</v>
      </c>
      <c r="CY7" s="36">
        <v>58.45</v>
      </c>
      <c r="CZ7" s="36">
        <v>59.28</v>
      </c>
      <c r="DA7" s="36">
        <v>59.16</v>
      </c>
      <c r="DB7" s="36">
        <v>68.86</v>
      </c>
      <c r="DC7" s="36">
        <v>68.7</v>
      </c>
      <c r="DD7" s="36">
        <v>67.38</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0.05</v>
      </c>
      <c r="EM7" s="36">
        <v>0.18</v>
      </c>
      <c r="EN7" s="36">
        <v>0.13</v>
      </c>
    </row>
    <row r="8" spans="1:144" ht="13.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2017-02-08T03:17:59Z</dcterms:created>
  <dcterms:modified xsi:type="dcterms:W3CDTF">2017-02-15T23:43:16Z</dcterms:modified>
  <cp:category/>
</cp:coreProperties>
</file>