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EPMXt78jUzpPx2WN+jvTCioFSKnjUP59EqF6Udf69/1wZ2EiSvT1lB8eXA9byU753CqQ218oTZ+cBeSeNB6DSQ==" workbookSaltValue="eyQupLfQCBjBQxAI/4ZhKw=="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<sst xmlns="http://schemas.openxmlformats.org/spreadsheetml/2006/main" count="221" uniqueCount="111">
  <si>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</si>
  <si>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</si>
  <si>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</si>
  <si>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</si>
  <si>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</si>
  <si>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</si>
  <si>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</si>
  <si>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</si>
  <si>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</si>
  <si>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</si>
  <si>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</si>
  <si>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</si>
  <si>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</si>
  <si>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</si>
  <si>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</si>
  <si>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</si>
  <si>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</si>
  <si>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</si>
  <si>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</si>
  <si>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</si>
  <si>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</si>
  <si>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</si>
  <si>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</si>
  <si>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</si>
  <si>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</si>
  <si>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</si>
  <si>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</si>
  <si>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</si>
  <si>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</si>
  <si>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</si>
  <si>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</si>
  <si>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</si>
  <si>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</si>
  <si>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</si>
  <si>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</si>
  <si>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</si>
  <si>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</si>
  <si>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</si>
  <si>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</si>
  <si>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</si>
  <si>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</si>
  <si>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</si>
  <si>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</si>
  <si>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</si>
  <si>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</si>
  <si>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</si>
  <si>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</si>
  <si>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</si>
  <si>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</si>
  <si>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</si>
  <si>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</si>
  <si>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</si>
  <si>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</si>
  <si>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</si>
  <si>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</si>
  <si>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</si>
  <si>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</si>
  <si>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</si>
  <si>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</si>
  <si>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</si>
  <si>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</si>
  <si>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</si>
  <si>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</si>
  <si>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</si>
  <si>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</si>
  <si>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</si>
  <si>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</si>
  <si>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</si>
  <si>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</si>
  <si>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</si>
  <si>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</si>
  <si>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</si>
  <si>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</si>
  <si>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</si>
  <si>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</si>
  <si>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</si>
  <si>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</si>
  <si>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</si>
  <si>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</si>
  <si>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</si>
  <si>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</si>
  <si>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</si>
  <si>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</si>
  <si>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</si>
  <si>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</si>
  <si>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</si>
  <si>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</si>
  <si>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</si>
  <si>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</si>
  <si>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</si>
  <si>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</si>
  <si>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</si>
  <si>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</si>
  <si>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</si>
  <si>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</si>
  <si>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</si>
  <si>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能登町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</si>
  <si>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</si>
  <si>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</si>
  <si>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</si>
  <si>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</si>
  <si>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</si>
  <si>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</si>
  <si>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</si>
  <si>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</si>
  <si>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</si>
  <si>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</si>
  <si>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</si>
  <si>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④料金収入に対する企業債残高の割合を示す企業債残高対事業規模比率については、経年比較では低下傾向にある。類似団体との比較でもほぼ同じ水準である。
⑤使用料で回収すべき経費をどの程度使用料で賄っているかを表す経費回収率については、経年比較では僅かながら上昇傾向にある。類似団体との比較では悪い。これは汚水処理費（維持管理費）の増加が主な要因であり、今後さらなる適正な維持管理に努める必要がある。
⑥有収水量１㎥あたりの汚水処理費に要した費用であり、汚水資本費・汚水維持管理費の両方を含めた汚水処理コストを表す汚水処理原価については、経年比較では上昇傾向にある。汚水維持管理費が増加し、過疎化による人口減で有収水量が減少していることが主な要因であり類似団体との比較でも高い水準となってい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良い状況となっている。
</t>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</si>
  <si>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4"/>
  </si>
  <si>
    <t>類似団体と比較すると経費回収率など「経営の健全性」に関する経営指標は悪くなっている。これは地理的要因などにより処理場が多く広範囲に点在しているため汚水処理費（維持管理費）が増加している。仮に水洗化率が100％となっても汚水処理費（公費負担分除く）を賄えない状況であるので、経営改善のためには、汚水処理原価の低減を図り経費回収率の向上を目指すとともに、将来世代の地方債償還金の負担の増大を考慮に入れながら、老朽化が著しい処理場について計画的に施設の機能強化事業を含めた統廃合事業を行っ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</si>
</sst>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51072"/>
        <c:axId val="980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9651072"/>
        <c:axId val="98070528"/>
      </c:lineChart>
      <c:dateAx>
        <c:axId val="89651072"/>
        <c:scaling>
          <c:orientation val="minMax"/>
        </c:scaling>
        <c:delete val="1"/>
        <c:axPos val="b"/>
        <c:numFmt formatCode="ge" sourceLinked="1"/>
        <c:majorTickMark val="none"/>
        <c:minorTickMark val="none"/>
        <c:tickLblPos val="none"/>
        <c:crossAx val="98070528"/>
        <c:crosses val="autoZero"/>
        <c:auto val="1"/>
        <c:lblOffset val="100"/>
        <c:baseTimeUnit val="years"/>
      </c:dateAx>
      <c:valAx>
        <c:axId val="980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10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53.72</c:v>
                </c:pt>
                <c:pt idx="1">
                  <c:v>51.02</c:v>
                </c:pt>
                <c:pt idx="2">
                  <c:v>52.72</c:v>
                </c:pt>
                <c:pt idx="3">
                  <c:v>52.28</c:v>
                </c:pt>
                <c:pt idx="4">
                  <c:v>51.41</c:v>
                </c:pt>
              </c:numCache>
            </c:numRef>
          </c:val>
        </c:ser>
        <c:dLbls>
          <c:showLegendKey val="0"/>
          <c:showVal val="0"/>
          <c:showCatName val="0"/>
          <c:showSerName val="0"/>
          <c:showPercent val="0"/>
          <c:showBubbleSize val="0"/>
        </c:dLbls>
        <c:gapWidth val="150"/>
        <c:axId val="98104832"/>
        <c:axId val="9810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04832"/>
        <c:axId val="98106752"/>
      </c:lineChart>
      <c:dateAx>
        <c:axId val="98104832"/>
        <c:scaling>
          <c:orientation val="minMax"/>
        </c:scaling>
        <c:delete val="1"/>
        <c:axPos val="b"/>
        <c:numFmt formatCode="ge" sourceLinked="1"/>
        <c:majorTickMark val="none"/>
        <c:minorTickMark val="none"/>
        <c:tickLblPos val="none"/>
        <c:crossAx val="98106752"/>
        <c:crosses val="autoZero"/>
        <c:auto val="1"/>
        <c:lblOffset val="100"/>
        <c:baseTimeUnit val="years"/>
      </c:dateAx>
      <c:valAx>
        <c:axId val="9810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0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952896"/>
        <c:axId val="9795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952896"/>
        <c:axId val="97954816"/>
      </c:lineChart>
      <c:dateAx>
        <c:axId val="97952896"/>
        <c:scaling>
          <c:orientation val="minMax"/>
        </c:scaling>
        <c:delete val="1"/>
        <c:axPos val="b"/>
        <c:numFmt formatCode="ge" sourceLinked="1"/>
        <c:majorTickMark val="none"/>
        <c:minorTickMark val="none"/>
        <c:tickLblPos val="none"/>
        <c:crossAx val="97954816"/>
        <c:crosses val="autoZero"/>
        <c:auto val="1"/>
        <c:lblOffset val="100"/>
        <c:baseTimeUnit val="years"/>
      </c:dateAx>
      <c:valAx>
        <c:axId val="9795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382592"/>
        <c:axId val="983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82592"/>
        <c:axId val="98384512"/>
      </c:lineChart>
      <c:dateAx>
        <c:axId val="98382592"/>
        <c:scaling>
          <c:orientation val="minMax"/>
        </c:scaling>
        <c:delete val="1"/>
        <c:axPos val="b"/>
        <c:numFmt formatCode="ge" sourceLinked="1"/>
        <c:majorTickMark val="none"/>
        <c:minorTickMark val="none"/>
        <c:tickLblPos val="none"/>
        <c:crossAx val="98384512"/>
        <c:crosses val="autoZero"/>
        <c:auto val="1"/>
        <c:lblOffset val="100"/>
        <c:baseTimeUnit val="years"/>
      </c:dateAx>
      <c:valAx>
        <c:axId val="983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16896"/>
        <c:axId val="9842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6896"/>
        <c:axId val="98423168"/>
      </c:lineChart>
      <c:dateAx>
        <c:axId val="98416896"/>
        <c:scaling>
          <c:orientation val="minMax"/>
        </c:scaling>
        <c:delete val="1"/>
        <c:axPos val="b"/>
        <c:numFmt formatCode="ge" sourceLinked="1"/>
        <c:majorTickMark val="none"/>
        <c:minorTickMark val="none"/>
        <c:tickLblPos val="none"/>
        <c:crossAx val="98423168"/>
        <c:crosses val="autoZero"/>
        <c:auto val="1"/>
        <c:lblOffset val="100"/>
        <c:baseTimeUnit val="years"/>
      </c:dateAx>
      <c:valAx>
        <c:axId val="9842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140928"/>
        <c:axId val="98142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140928"/>
        <c:axId val="98142848"/>
      </c:lineChart>
      <c:dateAx>
        <c:axId val="98140928"/>
        <c:scaling>
          <c:orientation val="minMax"/>
        </c:scaling>
        <c:delete val="1"/>
        <c:axPos val="b"/>
        <c:numFmt formatCode="ge" sourceLinked="1"/>
        <c:majorTickMark val="none"/>
        <c:minorTickMark val="none"/>
        <c:tickLblPos val="none"/>
        <c:crossAx val="98142848"/>
        <c:crosses val="autoZero"/>
        <c:auto val="1"/>
        <c:lblOffset val="100"/>
        <c:baseTimeUnit val="years"/>
      </c:dateAx>
      <c:valAx>
        <c:axId val="9814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1116.0999999999999</c:v>
                </c:pt>
                <c:pt idx="1">
                  <c:v>1130.69</c:v>
                </c:pt>
                <c:pt idx="2">
                  <c:v>1070.74</c:v>
                </c:pt>
                <c:pt idx="3">
                  <c:v>910.69</c:v>
                </c:pt>
                <c:pt idx="4">
                  <c:v>788.68</c:v>
                </c:pt>
              </c:numCache>
            </c:numRef>
          </c:val>
        </c:ser>
        <c:dLbls>
          <c:showLegendKey val="0"/>
          <c:showVal val="0"/>
          <c:showCatName val="0"/>
          <c:showSerName val="0"/>
          <c:showPercent val="0"/>
          <c:showBubbleSize val="0"/>
        </c:dLbls>
        <c:gapWidth val="150"/>
        <c:axId val="98172928"/>
        <c:axId val="981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98172928"/>
        <c:axId val="98174848"/>
      </c:lineChart>
      <c:dateAx>
        <c:axId val="98172928"/>
        <c:scaling>
          <c:orientation val="minMax"/>
        </c:scaling>
        <c:delete val="1"/>
        <c:axPos val="b"/>
        <c:numFmt formatCode="ge" sourceLinked="1"/>
        <c:majorTickMark val="none"/>
        <c:minorTickMark val="none"/>
        <c:tickLblPos val="none"/>
        <c:crossAx val="98174848"/>
        <c:crosses val="autoZero"/>
        <c:auto val="1"/>
        <c:lblOffset val="100"/>
        <c:baseTimeUnit val="years"/>
      </c:dateAx>
      <c:valAx>
        <c:axId val="981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1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46.68</c:v>
                </c:pt>
                <c:pt idx="1">
                  <c:v>47.76</c:v>
                </c:pt>
                <c:pt idx="2">
                  <c:v>50.33</c:v>
                </c:pt>
                <c:pt idx="3">
                  <c:v>49.14</c:v>
                </c:pt>
                <c:pt idx="4">
                  <c:v>48.34</c:v>
                </c:pt>
              </c:numCache>
            </c:numRef>
          </c:val>
        </c:ser>
        <c:dLbls>
          <c:showLegendKey val="0"/>
          <c:showVal val="0"/>
          <c:showCatName val="0"/>
          <c:showSerName val="0"/>
          <c:showPercent val="0"/>
          <c:showBubbleSize val="0"/>
        </c:dLbls>
        <c:gapWidth val="150"/>
        <c:axId val="98213248"/>
        <c:axId val="9821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98213248"/>
        <c:axId val="98215424"/>
      </c:lineChart>
      <c:dateAx>
        <c:axId val="98213248"/>
        <c:scaling>
          <c:orientation val="minMax"/>
        </c:scaling>
        <c:delete val="1"/>
        <c:axPos val="b"/>
        <c:numFmt formatCode="ge" sourceLinked="1"/>
        <c:majorTickMark val="none"/>
        <c:minorTickMark val="none"/>
        <c:tickLblPos val="none"/>
        <c:crossAx val="98215424"/>
        <c:crosses val="autoZero"/>
        <c:auto val="1"/>
        <c:lblOffset val="100"/>
        <c:baseTimeUnit val="years"/>
      </c:dateAx>
      <c:valAx>
        <c:axId val="9821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21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360.48</c:v>
                </c:pt>
                <c:pt idx="1">
                  <c:v>351.77</c:v>
                </c:pt>
                <c:pt idx="2">
                  <c:v>337.17</c:v>
                </c:pt>
                <c:pt idx="3">
                  <c:v>354.1</c:v>
                </c:pt>
                <c:pt idx="4">
                  <c:v>360.28</c:v>
                </c:pt>
              </c:numCache>
            </c:numRef>
          </c:val>
        </c:ser>
        <c:dLbls>
          <c:showLegendKey val="0"/>
          <c:showVal val="0"/>
          <c:showCatName val="0"/>
          <c:showSerName val="0"/>
          <c:showPercent val="0"/>
          <c:showBubbleSize val="0"/>
        </c:dLbls>
        <c:gapWidth val="150"/>
        <c:axId val="98306688"/>
        <c:axId val="9830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98306688"/>
        <c:axId val="98308864"/>
      </c:lineChart>
      <c:dateAx>
        <c:axId val="98306688"/>
        <c:scaling>
          <c:orientation val="minMax"/>
        </c:scaling>
        <c:delete val="1"/>
        <c:axPos val="b"/>
        <c:numFmt formatCode="ge" sourceLinked="1"/>
        <c:majorTickMark val="none"/>
        <c:minorTickMark val="none"/>
        <c:tickLblPos val="none"/>
        <c:crossAx val="98308864"/>
        <c:crosses val="autoZero"/>
        <c:auto val="1"/>
        <c:lblOffset val="100"/>
        <c:baseTimeUnit val="years"/>
      </c:dateAx>
      <c:valAx>
        <c:axId val="9830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47.15</c:v>
                </c:pt>
                <c:pt idx="1">
                  <c:v>47.55</c:v>
                </c:pt>
                <c:pt idx="2">
                  <c:v>50.71</c:v>
                </c:pt>
                <c:pt idx="3">
                  <c:v>42.91</c:v>
                </c:pt>
                <c:pt idx="4">
                  <c:v>49.73</c:v>
                </c:pt>
              </c:numCache>
            </c:numRef>
          </c:val>
        </c:ser>
        <c:dLbls>
          <c:showLegendKey val="0"/>
          <c:showVal val="0"/>
          <c:showCatName val="0"/>
          <c:showSerName val="0"/>
          <c:showPercent val="0"/>
          <c:showBubbleSize val="0"/>
        </c:dLbls>
        <c:gapWidth val="150"/>
        <c:axId val="98326784"/>
        <c:axId val="9836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98326784"/>
        <c:axId val="98361728"/>
      </c:lineChart>
      <c:dateAx>
        <c:axId val="98326784"/>
        <c:scaling>
          <c:orientation val="minMax"/>
        </c:scaling>
        <c:delete val="1"/>
        <c:axPos val="b"/>
        <c:numFmt formatCode="ge" sourceLinked="1"/>
        <c:majorTickMark val="none"/>
        <c:minorTickMark val="none"/>
        <c:tickLblPos val="none"/>
        <c:crossAx val="98361728"/>
        <c:crosses val="autoZero"/>
        <c:auto val="1"/>
        <c:lblOffset val="100"/>
        <c:baseTimeUnit val="years"/>
      </c:dateAx>
      <c:valAx>
        <c:axId val="983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2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85.39</c:v>
                </c:pt>
                <c:pt idx="1">
                  <c:v>85.56</c:v>
                </c:pt>
                <c:pt idx="2">
                  <c:v>87.2</c:v>
                </c:pt>
                <c:pt idx="3">
                  <c:v>87.81</c:v>
                </c:pt>
                <c:pt idx="4">
                  <c:v>90.18</c:v>
                </c:pt>
              </c:numCache>
            </c:numRef>
          </c:val>
        </c:ser>
        <c:dLbls>
          <c:showLegendKey val="0"/>
          <c:showVal val="0"/>
          <c:showCatName val="0"/>
          <c:showSerName val="0"/>
          <c:showPercent val="0"/>
          <c:showBubbleSize val="0"/>
        </c:dLbls>
        <c:gapWidth val="150"/>
        <c:axId val="98457472"/>
        <c:axId val="98467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98457472"/>
        <c:axId val="98467840"/>
      </c:lineChart>
      <c:dateAx>
        <c:axId val="98457472"/>
        <c:scaling>
          <c:orientation val="minMax"/>
        </c:scaling>
        <c:delete val="1"/>
        <c:axPos val="b"/>
        <c:numFmt formatCode="ge" sourceLinked="1"/>
        <c:majorTickMark val="none"/>
        <c:minorTickMark val="none"/>
        <c:tickLblPos val="none"/>
        <c:crossAx val="98467840"/>
        <c:crosses val="autoZero"/>
        <c:auto val="1"/>
        <c:lblOffset val="100"/>
        <c:baseTimeUnit val="years"/>
      </c:dateAx>
      <c:valAx>
        <c:axId val="9846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39"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石川県　能登町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18750</v>
      </c>
      <c r="AM8" s="47"/>
      <c r="AN8" s="47"/>
      <c r="AO8" s="47"/>
      <c r="AP8" s="47"/>
      <c r="AQ8" s="47"/>
      <c r="AR8" s="47"/>
      <c r="AS8" s="47"/>
      <c r="AT8" s="43">
        <f>データ!S6</f>
        <v>273.27</v>
      </c>
      <c r="AU8" s="43"/>
      <c r="AV8" s="43"/>
      <c r="AW8" s="43"/>
      <c r="AX8" s="43"/>
      <c r="AY8" s="43"/>
      <c r="AZ8" s="43"/>
      <c r="BA8" s="43"/>
      <c r="BB8" s="43">
        <f>データ!T6</f>
        <v>68.61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18.53</v>
      </c>
      <c r="Q10" s="43"/>
      <c r="R10" s="43"/>
      <c r="S10" s="43"/>
      <c r="T10" s="43"/>
      <c r="U10" s="43"/>
      <c r="V10" s="43"/>
      <c r="W10" s="43">
        <f>データ!P6</f>
        <v>77.78</v>
      </c>
      <c r="X10" s="43"/>
      <c r="Y10" s="43"/>
      <c r="Z10" s="43"/>
      <c r="AA10" s="43"/>
      <c r="AB10" s="43"/>
      <c r="AC10" s="43"/>
      <c r="AD10" s="47">
        <f>データ!Q6</f>
        <v>3240</v>
      </c>
      <c r="AE10" s="47"/>
      <c r="AF10" s="47"/>
      <c r="AG10" s="47"/>
      <c r="AH10" s="47"/>
      <c r="AI10" s="47"/>
      <c r="AJ10" s="47"/>
      <c r="AK10" s="2"/>
      <c r="AL10" s="47">
        <f>データ!U6</f>
        <v>3433</v>
      </c>
      <c r="AM10" s="47"/>
      <c r="AN10" s="47"/>
      <c r="AO10" s="47"/>
      <c r="AP10" s="47"/>
      <c r="AQ10" s="47"/>
      <c r="AR10" s="47"/>
      <c r="AS10" s="47"/>
      <c r="AT10" s="43">
        <f>データ!V6</f>
        <v>3.93</v>
      </c>
      <c r="AU10" s="43"/>
      <c r="AV10" s="43"/>
      <c r="AW10" s="43"/>
      <c r="AX10" s="43"/>
      <c r="AY10" s="43"/>
      <c r="AZ10" s="43"/>
      <c r="BA10" s="43"/>
      <c r="BB10" s="43">
        <f>データ!W6</f>
        <v>873.54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algorithmName="SHA-512" hashValue="p7JhwCvNP5m1loLXtruI6P8kWxnHYNf00WwaIZHBBnDKgx4Wnc1nQpACHFnyLGIQJcZl75Ic8jvKjI7NLfFkjw==" saltValue="Sc8d3Sxb5Yz412fdmIe9B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BE1" workbookViewId="0">
      <selection activeCell="BI8" sqref="BI8"/>
    </sheetView>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174637</v>
      </c>
      <c r="D6" s="31">
        <f t="shared" si="3"/>
        <v>47</v>
      </c>
      <c r="E6" s="31">
        <f t="shared" si="3"/>
        <v>17</v>
      </c>
      <c r="F6" s="31">
        <f t="shared" si="3"/>
        <v>5</v>
      </c>
      <c r="G6" s="31">
        <f t="shared" si="3"/>
        <v>0</v>
      </c>
      <c r="H6" s="31" t="str">
        <f t="shared" si="3"/>
        <v>石川県　能登町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18.53</v>
      </c>
      <c r="P6" s="32">
        <f t="shared" si="3"/>
        <v>77.78</v>
      </c>
      <c r="Q6" s="32">
        <f t="shared" si="3"/>
        <v>3240</v>
      </c>
      <c r="R6" s="32">
        <f t="shared" si="3"/>
        <v>18750</v>
      </c>
      <c r="S6" s="32">
        <f t="shared" si="3"/>
        <v>273.27</v>
      </c>
      <c r="T6" s="32">
        <f t="shared" si="3"/>
        <v>68.61</v>
      </c>
      <c r="U6" s="32">
        <f t="shared" si="3"/>
        <v>3433</v>
      </c>
      <c r="V6" s="32">
        <f t="shared" si="3"/>
        <v>3.93</v>
      </c>
      <c r="W6" s="32">
        <f t="shared" si="3"/>
        <v>873.54</v>
      </c>
      <c r="X6" s="33">
        <f>IF(X7="",NA(),X7)</f>
        <v>53.72</v>
      </c>
      <c r="Y6" s="33">
        <f t="shared" ref="Y6:AG6" si="4">IF(Y7="",NA(),Y7)</f>
        <v>51.02</v>
      </c>
      <c r="Z6" s="33">
        <f t="shared" si="4"/>
        <v>52.72</v>
      </c>
      <c r="AA6" s="33">
        <f t="shared" si="4"/>
        <v>52.28</v>
      </c>
      <c r="AB6" s="33">
        <f t="shared" si="4"/>
        <v>51.41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1116.0999999999999</v>
      </c>
      <c r="BF6" s="33">
        <f t="shared" ref="BF6:BN6" si="7">IF(BF7="",NA(),BF7)</f>
        <v>1130.69</v>
      </c>
      <c r="BG6" s="33">
        <f t="shared" si="7"/>
        <v>1070.74</v>
      </c>
      <c r="BH6" s="33">
        <f t="shared" si="7"/>
        <v>910.69</v>
      </c>
      <c r="BI6" s="33">
        <f t="shared" si="7"/>
        <v>788.68</v>
      </c>
      <c r="BJ6" s="33">
        <f t="shared" si="7"/>
        <v>1239.2</v>
      </c>
      <c r="BK6" s="33">
        <f t="shared" si="7"/>
        <v>1197.82</v>
      </c>
      <c r="BL6" s="33">
        <f t="shared" si="7"/>
        <v>1126.77</v>
      </c>
      <c r="BM6" s="33">
        <f t="shared" si="7"/>
        <v>1044.8</v>
      </c>
      <c r="BN6" s="33">
        <f t="shared" si="7"/>
        <v>1081.8</v>
      </c>
      <c r="BO6" s="32" t="str">
        <f>IF(BO7="","",IF(BO7="-","【-】","【"&amp;SUBSTITUTE(TEXT(BO7,"#,##0.00"),"-","△")&amp;"】"))</f>
        <v>【1,015.77】</v>
      </c>
      <c r="BP6" s="33">
        <f>IF(BP7="",NA(),BP7)</f>
        <v>46.68</v>
      </c>
      <c r="BQ6" s="33">
        <f t="shared" ref="BQ6:BY6" si="8">IF(BQ7="",NA(),BQ7)</f>
        <v>47.76</v>
      </c>
      <c r="BR6" s="33">
        <f t="shared" si="8"/>
        <v>50.33</v>
      </c>
      <c r="BS6" s="33">
        <f t="shared" si="8"/>
        <v>49.14</v>
      </c>
      <c r="BT6" s="33">
        <f t="shared" si="8"/>
        <v>48.34</v>
      </c>
      <c r="BU6" s="33">
        <f t="shared" si="8"/>
        <v>51.56</v>
      </c>
      <c r="BV6" s="33">
        <f t="shared" si="8"/>
        <v>51.03</v>
      </c>
      <c r="BW6" s="33">
        <f t="shared" si="8"/>
        <v>50.9</v>
      </c>
      <c r="BX6" s="33">
        <f t="shared" si="8"/>
        <v>50.82</v>
      </c>
      <c r="BY6" s="33">
        <f t="shared" si="8"/>
        <v>52.19</v>
      </c>
      <c r="BZ6" s="32" t="str">
        <f>IF(BZ7="","",IF(BZ7="-","【-】","【"&amp;SUBSTITUTE(TEXT(BZ7,"#,##0.00"),"-","△")&amp;"】"))</f>
        <v>【52.78】</v>
      </c>
      <c r="CA6" s="33">
        <f>IF(CA7="",NA(),CA7)</f>
        <v>360.48</v>
      </c>
      <c r="CB6" s="33">
        <f t="shared" ref="CB6:CJ6" si="9">IF(CB7="",NA(),CB7)</f>
        <v>351.77</v>
      </c>
      <c r="CC6" s="33">
        <f t="shared" si="9"/>
        <v>337.17</v>
      </c>
      <c r="CD6" s="33">
        <f t="shared" si="9"/>
        <v>354.1</v>
      </c>
      <c r="CE6" s="33">
        <f t="shared" si="9"/>
        <v>360.28</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47.15</v>
      </c>
      <c r="CM6" s="33">
        <f t="shared" ref="CM6:CU6" si="10">IF(CM7="",NA(),CM7)</f>
        <v>47.55</v>
      </c>
      <c r="CN6" s="33">
        <f t="shared" si="10"/>
        <v>50.71</v>
      </c>
      <c r="CO6" s="33">
        <f t="shared" si="10"/>
        <v>42.91</v>
      </c>
      <c r="CP6" s="33">
        <f t="shared" si="10"/>
        <v>49.73</v>
      </c>
      <c r="CQ6" s="33">
        <f t="shared" si="10"/>
        <v>55.2</v>
      </c>
      <c r="CR6" s="33">
        <f t="shared" si="10"/>
        <v>54.74</v>
      </c>
      <c r="CS6" s="33">
        <f t="shared" si="10"/>
        <v>53.78</v>
      </c>
      <c r="CT6" s="33">
        <f t="shared" si="10"/>
        <v>53.24</v>
      </c>
      <c r="CU6" s="33">
        <f t="shared" si="10"/>
        <v>52.31</v>
      </c>
      <c r="CV6" s="32" t="str">
        <f>IF(CV7="","",IF(CV7="-","【-】","【"&amp;SUBSTITUTE(TEXT(CV7,"#,##0.00"),"-","△")&amp;"】"))</f>
        <v>【52.74】</v>
      </c>
      <c r="CW6" s="33">
        <f>IF(CW7="",NA(),CW7)</f>
        <v>85.39</v>
      </c>
      <c r="CX6" s="33">
        <f t="shared" ref="CX6:DF6" si="11">IF(CX7="",NA(),CX7)</f>
        <v>85.56</v>
      </c>
      <c r="CY6" s="33">
        <f t="shared" si="11"/>
        <v>87.2</v>
      </c>
      <c r="CZ6" s="33">
        <f t="shared" si="11"/>
        <v>87.81</v>
      </c>
      <c r="DA6" s="33">
        <f t="shared" si="11"/>
        <v>90.18</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174637</v>
      </c>
      <c r="D7" s="35">
        <v>47</v>
      </c>
      <c r="E7" s="35">
        <v>17</v>
      </c>
      <c r="F7" s="35">
        <v>5</v>
      </c>
      <c r="G7" s="35">
        <v>0</v>
      </c>
      <c r="H7" s="35" t="s">
        <v>96</v>
      </c>
      <c r="I7" s="35" t="s">
        <v>97</v>
      </c>
      <c r="J7" s="35" t="s">
        <v>98</v>
      </c>
      <c r="K7" s="35" t="s">
        <v>99</v>
      </c>
      <c r="L7" s="35" t="s">
        <v>100</v>
      </c>
      <c r="M7" s="36" t="s">
        <v>101</v>
      </c>
      <c r="N7" s="36" t="s">
        <v>102</v>
      </c>
      <c r="O7" s="36">
        <v>18.53</v>
      </c>
      <c r="P7" s="36">
        <v>77.78</v>
      </c>
      <c r="Q7" s="36">
        <v>3240</v>
      </c>
      <c r="R7" s="36">
        <v>18750</v>
      </c>
      <c r="S7" s="36">
        <v>273.27</v>
      </c>
      <c r="T7" s="36">
        <v>68.61</v>
      </c>
      <c r="U7" s="36">
        <v>3433</v>
      </c>
      <c r="V7" s="36">
        <v>3.93</v>
      </c>
      <c r="W7" s="36">
        <v>873.54</v>
      </c>
      <c r="X7" s="36">
        <v>53.72</v>
      </c>
      <c r="Y7" s="36">
        <v>51.02</v>
      </c>
      <c r="Z7" s="36">
        <v>52.72</v>
      </c>
      <c r="AA7" s="36">
        <v>52.28</v>
      </c>
      <c r="AB7" s="36">
        <v>51.41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1116.0999999999999</v>
      </c>
      <c r="BF7" s="36">
        <v>1130.69</v>
      </c>
      <c r="BG7" s="36">
        <v>1070.74</v>
      </c>
      <c r="BH7" s="36">
        <v>910.69</v>
      </c>
      <c r="BI7" s="36">
        <v>788.68</v>
      </c>
      <c r="BJ7" s="36">
        <v>1239.2</v>
      </c>
      <c r="BK7" s="36">
        <v>1197.82</v>
      </c>
      <c r="BL7" s="36">
        <v>1126.77</v>
      </c>
      <c r="BM7" s="36">
        <v>1044.8</v>
      </c>
      <c r="BN7" s="36">
        <v>1081.8</v>
      </c>
      <c r="BO7" s="36">
        <v>1015.77</v>
      </c>
      <c r="BP7" s="36">
        <v>46.68</v>
      </c>
      <c r="BQ7" s="36">
        <v>47.76</v>
      </c>
      <c r="BR7" s="36">
        <v>50.33</v>
      </c>
      <c r="BS7" s="36">
        <v>49.14</v>
      </c>
      <c r="BT7" s="36">
        <v>48.34</v>
      </c>
      <c r="BU7" s="36">
        <v>51.56</v>
      </c>
      <c r="BV7" s="36">
        <v>51.03</v>
      </c>
      <c r="BW7" s="36">
        <v>50.9</v>
      </c>
      <c r="BX7" s="36">
        <v>50.82</v>
      </c>
      <c r="BY7" s="36">
        <v>52.19</v>
      </c>
      <c r="BZ7" s="36">
        <v>52.78</v>
      </c>
      <c r="CA7" s="36">
        <v>360.48</v>
      </c>
      <c r="CB7" s="36">
        <v>351.77</v>
      </c>
      <c r="CC7" s="36">
        <v>337.17</v>
      </c>
      <c r="CD7" s="36">
        <v>354.1</v>
      </c>
      <c r="CE7" s="36">
        <v>360.28</v>
      </c>
      <c r="CF7" s="36">
        <v>283.26</v>
      </c>
      <c r="CG7" s="36">
        <v>289.60000000000002</v>
      </c>
      <c r="CH7" s="36">
        <v>293.27</v>
      </c>
      <c r="CI7" s="36">
        <v>300.52</v>
      </c>
      <c r="CJ7" s="36">
        <v>296.14</v>
      </c>
      <c r="CK7" s="36">
        <v>289.81</v>
      </c>
      <c r="CL7" s="36">
        <v>47.15</v>
      </c>
      <c r="CM7" s="36">
        <v>47.55</v>
      </c>
      <c r="CN7" s="36">
        <v>50.71</v>
      </c>
      <c r="CO7" s="36">
        <v>42.91</v>
      </c>
      <c r="CP7" s="36">
        <v>49.73</v>
      </c>
      <c r="CQ7" s="36">
        <v>55.2</v>
      </c>
      <c r="CR7" s="36">
        <v>54.74</v>
      </c>
      <c r="CS7" s="36">
        <v>53.78</v>
      </c>
      <c r="CT7" s="36">
        <v>53.24</v>
      </c>
      <c r="CU7" s="36">
        <v>52.31</v>
      </c>
      <c r="CV7" s="36">
        <v>52.74</v>
      </c>
      <c r="CW7" s="36">
        <v>85.39</v>
      </c>
      <c r="CX7" s="36">
        <v>85.56</v>
      </c>
      <c r="CY7" s="36">
        <v>87.2</v>
      </c>
      <c r="CZ7" s="36">
        <v>87.81</v>
      </c>
      <c r="DA7" s="36">
        <v>90.18</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ht="13.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森　久憲</cp:lastModifiedBy>
  <dcterms:created xsi:type="dcterms:W3CDTF">2017-02-08T03:10:20Z</dcterms:created>
  <dcterms:modified xsi:type="dcterms:W3CDTF">2017-02-15T23:42:46Z</dcterms:modified>
  <cp:category/>
</cp:coreProperties>
</file>