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F5" i="4" s="1"/>
  <c r="M6" i="5"/>
  <c r="L6" i="5"/>
  <c r="GM8" i="5" s="1"/>
  <c r="K6" i="5"/>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B5" i="4"/>
  <c r="J3" i="4"/>
  <c r="B3" i="4"/>
  <c r="MM16" i="5" l="1"/>
  <c r="LS16" i="5"/>
  <c r="KY16" i="5"/>
  <c r="KD16" i="5"/>
  <c r="JJ16" i="5"/>
  <c r="IO16" i="5"/>
  <c r="LI16" i="5"/>
  <c r="JT16" i="5"/>
  <c r="IE16" i="5"/>
  <c r="HK16" i="5"/>
  <c r="GP16" i="5"/>
  <c r="FV16" i="5"/>
  <c r="FB16" i="5"/>
  <c r="EG16" i="5"/>
  <c r="DM16" i="5"/>
  <c r="CR16" i="5"/>
  <c r="BW16" i="5"/>
  <c r="BA16" i="5"/>
  <c r="MM10" i="5"/>
  <c r="LS10" i="5"/>
  <c r="KY10" i="5"/>
  <c r="KD10" i="5"/>
  <c r="JJ10" i="5"/>
  <c r="IO10" i="5"/>
  <c r="KN16" i="5"/>
  <c r="HA16" i="5"/>
  <c r="FL16" i="5"/>
  <c r="DW16" i="5"/>
  <c r="CH16" i="5"/>
  <c r="MC10" i="5"/>
  <c r="KN10" i="5"/>
  <c r="IZ10" i="5"/>
  <c r="HU10" i="5"/>
  <c r="HA10" i="5"/>
  <c r="GF10" i="5"/>
  <c r="MC16" i="5"/>
  <c r="IZ16" i="5"/>
  <c r="HU16" i="5"/>
  <c r="GF16" i="5"/>
  <c r="EQ16" i="5"/>
  <c r="DC16" i="5"/>
  <c r="BL16" i="5"/>
  <c r="LI10" i="5"/>
  <c r="JT10" i="5"/>
  <c r="IE10" i="5"/>
  <c r="HK10" i="5"/>
  <c r="GP10" i="5"/>
  <c r="FV10" i="5"/>
  <c r="FB10" i="5"/>
  <c r="EG10" i="5"/>
  <c r="DM10" i="5"/>
  <c r="CR10" i="5"/>
  <c r="BW10" i="5"/>
  <c r="BA10" i="5"/>
  <c r="BL10" i="5"/>
  <c r="FL10" i="5"/>
  <c r="DW10" i="5"/>
  <c r="CH10" i="5"/>
  <c r="EQ10" i="5"/>
  <c r="DC10" i="5"/>
  <c r="L11" i="4"/>
  <c r="GP18" i="5"/>
  <c r="GN18" i="5"/>
  <c r="GO18" i="5"/>
  <c r="GQ18" i="5"/>
  <c r="GM18" i="5"/>
  <c r="GQ12" i="5"/>
  <c r="GO12" i="5"/>
  <c r="GM12" i="5"/>
  <c r="GN12" i="5"/>
  <c r="GP12" i="5"/>
  <c r="HB18" i="5"/>
  <c r="GZ18" i="5"/>
  <c r="GX18" i="5"/>
  <c r="GY18" i="5"/>
  <c r="HA18" i="5"/>
  <c r="HA12" i="5"/>
  <c r="GY12" i="5"/>
  <c r="HB12" i="5"/>
  <c r="GX12" i="5"/>
  <c r="GZ12" i="5"/>
  <c r="HK18" i="5"/>
  <c r="HI18" i="5"/>
  <c r="HL18" i="5"/>
  <c r="HH18" i="5"/>
  <c r="HJ18" i="5"/>
  <c r="HL12" i="5"/>
  <c r="HJ12" i="5"/>
  <c r="HH12" i="5"/>
  <c r="HK12" i="5"/>
  <c r="HI12" i="5"/>
  <c r="HV18" i="5"/>
  <c r="HT18" i="5"/>
  <c r="HR18" i="5"/>
  <c r="HU18" i="5"/>
  <c r="HS18" i="5"/>
  <c r="HU12" i="5"/>
  <c r="HS12" i="5"/>
  <c r="HT12" i="5"/>
  <c r="HV12" i="5"/>
  <c r="HR12" i="5"/>
  <c r="IE18" i="5"/>
  <c r="IC18" i="5"/>
  <c r="ID18" i="5"/>
  <c r="IF18" i="5"/>
  <c r="IB18" i="5"/>
  <c r="IF12" i="5"/>
  <c r="ID12" i="5"/>
  <c r="IB12" i="5"/>
  <c r="IC12" i="5"/>
  <c r="IE12" i="5"/>
  <c r="IP18" i="5"/>
  <c r="IN18" i="5"/>
  <c r="IL18" i="5"/>
  <c r="IM18" i="5"/>
  <c r="IO18" i="5"/>
  <c r="IO12" i="5"/>
  <c r="IM12" i="5"/>
  <c r="IP12" i="5"/>
  <c r="IL12" i="5"/>
  <c r="IN12" i="5"/>
  <c r="KZ18" i="5"/>
  <c r="KX18" i="5"/>
  <c r="KV18" i="5"/>
  <c r="KY18" i="5"/>
  <c r="KW18" i="5"/>
  <c r="KY12" i="5"/>
  <c r="KW12" i="5"/>
  <c r="KX12" i="5"/>
  <c r="KZ12" i="5"/>
  <c r="KV12" i="5"/>
  <c r="LI18" i="5"/>
  <c r="LG18" i="5"/>
  <c r="LH18" i="5"/>
  <c r="LJ18" i="5"/>
  <c r="LF18" i="5"/>
  <c r="LJ12" i="5"/>
  <c r="LH12" i="5"/>
  <c r="LF12" i="5"/>
  <c r="LG12" i="5"/>
  <c r="LI12" i="5"/>
  <c r="LT18" i="5"/>
  <c r="LR18" i="5"/>
  <c r="LP18" i="5"/>
  <c r="LQ18" i="5"/>
  <c r="LS18" i="5"/>
  <c r="LS12" i="5"/>
  <c r="LQ12" i="5"/>
  <c r="LT12" i="5"/>
  <c r="LP12" i="5"/>
  <c r="LR12" i="5"/>
  <c r="MN18" i="5"/>
  <c r="ML18" i="5"/>
  <c r="MJ18" i="5"/>
  <c r="MM18" i="5"/>
  <c r="MK18" i="5"/>
  <c r="MM12" i="5"/>
  <c r="MK12" i="5"/>
  <c r="ML12" i="5"/>
  <c r="MN12" i="5"/>
  <c r="MJ12" i="5"/>
  <c r="C10" i="5"/>
  <c r="N3" i="4"/>
  <c r="EY8" i="5"/>
  <c r="FI8" i="5"/>
  <c r="FS8" i="5"/>
  <c r="GC8" i="5"/>
  <c r="IZ18" i="5"/>
  <c r="IX18" i="5"/>
  <c r="JA18" i="5"/>
  <c r="IW18" i="5"/>
  <c r="IY18" i="5"/>
  <c r="JA12" i="5"/>
  <c r="IY12" i="5"/>
  <c r="IW12" i="5"/>
  <c r="IZ12" i="5"/>
  <c r="IX12" i="5"/>
  <c r="JK18" i="5"/>
  <c r="JI18" i="5"/>
  <c r="JG18" i="5"/>
  <c r="JJ18" i="5"/>
  <c r="JH18" i="5"/>
  <c r="JJ12" i="5"/>
  <c r="JH12" i="5"/>
  <c r="JI12" i="5"/>
  <c r="JK12" i="5"/>
  <c r="JG12" i="5"/>
  <c r="JT18" i="5"/>
  <c r="JR18" i="5"/>
  <c r="JS18" i="5"/>
  <c r="JU18" i="5"/>
  <c r="JQ18" i="5"/>
  <c r="JU12" i="5"/>
  <c r="JS12" i="5"/>
  <c r="JQ12" i="5"/>
  <c r="JR12" i="5"/>
  <c r="JT12" i="5"/>
  <c r="KE18" i="5"/>
  <c r="KC18" i="5"/>
  <c r="KA18" i="5"/>
  <c r="KB18" i="5"/>
  <c r="KD18" i="5"/>
  <c r="KD12" i="5"/>
  <c r="KB12" i="5"/>
  <c r="KE12" i="5"/>
  <c r="KA12" i="5"/>
  <c r="KC12" i="5"/>
  <c r="KN18" i="5"/>
  <c r="KL18" i="5"/>
  <c r="KO18" i="5"/>
  <c r="KK18" i="5"/>
  <c r="KM18" i="5"/>
  <c r="KO12" i="5"/>
  <c r="KM12" i="5"/>
  <c r="KK12" i="5"/>
  <c r="KN12" i="5"/>
  <c r="KL12" i="5"/>
  <c r="F10" i="5"/>
  <c r="D10" i="5"/>
  <c r="B10" i="5"/>
  <c r="MC18" i="5"/>
  <c r="MA18" i="5"/>
  <c r="MD18" i="5"/>
  <c r="LZ18" i="5"/>
  <c r="MB18" i="5"/>
  <c r="MD12" i="5"/>
  <c r="MB12" i="5"/>
  <c r="LZ12" i="5"/>
  <c r="MC12" i="5"/>
  <c r="MA12" i="5"/>
  <c r="LZ16" i="5" l="1"/>
  <c r="LF16" i="5"/>
  <c r="KK16" i="5"/>
  <c r="JQ16" i="5"/>
  <c r="IW16" i="5"/>
  <c r="MJ16" i="5"/>
  <c r="KV16" i="5"/>
  <c r="JG16" i="5"/>
  <c r="IL16" i="5"/>
  <c r="HR16" i="5"/>
  <c r="GX16" i="5"/>
  <c r="GC16" i="5"/>
  <c r="FI16" i="5"/>
  <c r="EN16" i="5"/>
  <c r="DT16" i="5"/>
  <c r="CZ16" i="5"/>
  <c r="CE16" i="5"/>
  <c r="BI16" i="5"/>
  <c r="LZ10" i="5"/>
  <c r="LF10" i="5"/>
  <c r="KK10" i="5"/>
  <c r="JQ10" i="5"/>
  <c r="IW10" i="5"/>
  <c r="KA16" i="5"/>
  <c r="IB16" i="5"/>
  <c r="GM16" i="5"/>
  <c r="EY16" i="5"/>
  <c r="DJ16" i="5"/>
  <c r="BT16" i="5"/>
  <c r="LP10" i="5"/>
  <c r="KA10" i="5"/>
  <c r="IL10" i="5"/>
  <c r="IB10" i="5"/>
  <c r="HH10" i="5"/>
  <c r="GM10" i="5"/>
  <c r="LP16" i="5"/>
  <c r="HH16" i="5"/>
  <c r="FS16" i="5"/>
  <c r="ED16" i="5"/>
  <c r="CO16" i="5"/>
  <c r="AX16" i="5"/>
  <c r="MJ10" i="5"/>
  <c r="KV10" i="5"/>
  <c r="JG10" i="5"/>
  <c r="HR10" i="5"/>
  <c r="GX10" i="5"/>
  <c r="GC10" i="5"/>
  <c r="FI10" i="5"/>
  <c r="EN10" i="5"/>
  <c r="DT10" i="5"/>
  <c r="CZ10" i="5"/>
  <c r="CE10" i="5"/>
  <c r="BI10" i="5"/>
  <c r="FS10" i="5"/>
  <c r="EY10" i="5"/>
  <c r="DJ10" i="5"/>
  <c r="BT10" i="5"/>
  <c r="F11" i="4"/>
  <c r="ED10" i="5"/>
  <c r="CO10" i="5"/>
  <c r="AX10" i="5"/>
  <c r="MD16" i="5"/>
  <c r="LJ16" i="5"/>
  <c r="KO16" i="5"/>
  <c r="JU16" i="5"/>
  <c r="JA16" i="5"/>
  <c r="MN16" i="5"/>
  <c r="KZ16" i="5"/>
  <c r="JK16" i="5"/>
  <c r="HV16" i="5"/>
  <c r="HB16" i="5"/>
  <c r="GG16" i="5"/>
  <c r="FM16" i="5"/>
  <c r="ER16" i="5"/>
  <c r="DX16" i="5"/>
  <c r="DD16" i="5"/>
  <c r="CI16" i="5"/>
  <c r="BM16" i="5"/>
  <c r="MD10" i="5"/>
  <c r="LJ10" i="5"/>
  <c r="KO10" i="5"/>
  <c r="JU10" i="5"/>
  <c r="JA10" i="5"/>
  <c r="IF10" i="5"/>
  <c r="LT16" i="5"/>
  <c r="IP16" i="5"/>
  <c r="IF16" i="5"/>
  <c r="GQ16" i="5"/>
  <c r="FC16" i="5"/>
  <c r="DN16" i="5"/>
  <c r="BX16" i="5"/>
  <c r="LT10" i="5"/>
  <c r="KE10" i="5"/>
  <c r="IP10" i="5"/>
  <c r="HL10" i="5"/>
  <c r="GQ10" i="5"/>
  <c r="FW10" i="5"/>
  <c r="KE16" i="5"/>
  <c r="HL16" i="5"/>
  <c r="FW16" i="5"/>
  <c r="EH16" i="5"/>
  <c r="CS16" i="5"/>
  <c r="BB16" i="5"/>
  <c r="MN10" i="5"/>
  <c r="KZ10" i="5"/>
  <c r="JK10" i="5"/>
  <c r="HV10" i="5"/>
  <c r="HB10" i="5"/>
  <c r="GG10" i="5"/>
  <c r="FM10" i="5"/>
  <c r="ER10" i="5"/>
  <c r="DX10" i="5"/>
  <c r="DD10" i="5"/>
  <c r="CI10" i="5"/>
  <c r="BM10" i="5"/>
  <c r="FC10" i="5"/>
  <c r="DN10" i="5"/>
  <c r="BX10" i="5"/>
  <c r="N11" i="4"/>
  <c r="EH10" i="5"/>
  <c r="CS10" i="5"/>
  <c r="BB10" i="5"/>
  <c r="FV18" i="5"/>
  <c r="FT18" i="5"/>
  <c r="FW18" i="5"/>
  <c r="FS18" i="5"/>
  <c r="FU18" i="5"/>
  <c r="FW12" i="5"/>
  <c r="FU12" i="5"/>
  <c r="FS12" i="5"/>
  <c r="FV12" i="5"/>
  <c r="FT12" i="5"/>
  <c r="FB18" i="5"/>
  <c r="EZ18" i="5"/>
  <c r="FA18" i="5"/>
  <c r="FC18" i="5"/>
  <c r="EY18" i="5"/>
  <c r="FC12" i="5"/>
  <c r="FA12" i="5"/>
  <c r="EY12" i="5"/>
  <c r="EZ12" i="5"/>
  <c r="FB12" i="5"/>
  <c r="MK16" i="5"/>
  <c r="LQ16" i="5"/>
  <c r="KW16" i="5"/>
  <c r="KB16" i="5"/>
  <c r="JH16" i="5"/>
  <c r="MA16" i="5"/>
  <c r="KL16" i="5"/>
  <c r="IX16" i="5"/>
  <c r="IC16" i="5"/>
  <c r="HI16" i="5"/>
  <c r="GN16" i="5"/>
  <c r="FT16" i="5"/>
  <c r="EZ16" i="5"/>
  <c r="EE16" i="5"/>
  <c r="DK16" i="5"/>
  <c r="CP16" i="5"/>
  <c r="BU16" i="5"/>
  <c r="AY16" i="5"/>
  <c r="MK10" i="5"/>
  <c r="LQ10" i="5"/>
  <c r="KW10" i="5"/>
  <c r="KB10" i="5"/>
  <c r="JH10" i="5"/>
  <c r="IM10" i="5"/>
  <c r="LG16" i="5"/>
  <c r="HS16" i="5"/>
  <c r="GD16" i="5"/>
  <c r="EO16" i="5"/>
  <c r="DA16" i="5"/>
  <c r="BJ16" i="5"/>
  <c r="LG10" i="5"/>
  <c r="JR10" i="5"/>
  <c r="HS10" i="5"/>
  <c r="GY10" i="5"/>
  <c r="GD10" i="5"/>
  <c r="JR16" i="5"/>
  <c r="IM16" i="5"/>
  <c r="GY16" i="5"/>
  <c r="FJ16" i="5"/>
  <c r="DU16" i="5"/>
  <c r="CF16" i="5"/>
  <c r="MA10" i="5"/>
  <c r="KL10" i="5"/>
  <c r="IX10" i="5"/>
  <c r="IC10" i="5"/>
  <c r="HI10" i="5"/>
  <c r="GN10" i="5"/>
  <c r="FT10" i="5"/>
  <c r="EZ10" i="5"/>
  <c r="EE10" i="5"/>
  <c r="DK10" i="5"/>
  <c r="CP10" i="5"/>
  <c r="BU10" i="5"/>
  <c r="AY10" i="5"/>
  <c r="EO10" i="5"/>
  <c r="DA10" i="5"/>
  <c r="BJ10" i="5"/>
  <c r="FJ10" i="5"/>
  <c r="DU10" i="5"/>
  <c r="CF10" i="5"/>
  <c r="H11" i="4"/>
  <c r="MB16" i="5"/>
  <c r="LH16" i="5"/>
  <c r="KM16" i="5"/>
  <c r="JS16" i="5"/>
  <c r="IY16" i="5"/>
  <c r="LR16" i="5"/>
  <c r="KC16" i="5"/>
  <c r="IN16" i="5"/>
  <c r="HT16" i="5"/>
  <c r="GZ16" i="5"/>
  <c r="GE16" i="5"/>
  <c r="FK16" i="5"/>
  <c r="EP16" i="5"/>
  <c r="DV16" i="5"/>
  <c r="DB16" i="5"/>
  <c r="CG16" i="5"/>
  <c r="BK16" i="5"/>
  <c r="MB10" i="5"/>
  <c r="LH10" i="5"/>
  <c r="KM10" i="5"/>
  <c r="JS10" i="5"/>
  <c r="IY10" i="5"/>
  <c r="ML16" i="5"/>
  <c r="JI16" i="5"/>
  <c r="HJ16" i="5"/>
  <c r="FU16" i="5"/>
  <c r="EF16" i="5"/>
  <c r="CQ16" i="5"/>
  <c r="AZ16" i="5"/>
  <c r="ML10" i="5"/>
  <c r="KX10" i="5"/>
  <c r="JI10" i="5"/>
  <c r="ID10" i="5"/>
  <c r="HJ10" i="5"/>
  <c r="GO10" i="5"/>
  <c r="KX16" i="5"/>
  <c r="ID16" i="5"/>
  <c r="GO16" i="5"/>
  <c r="FA16" i="5"/>
  <c r="DL16" i="5"/>
  <c r="BV16" i="5"/>
  <c r="LR10" i="5"/>
  <c r="KC10" i="5"/>
  <c r="IN10" i="5"/>
  <c r="HT10" i="5"/>
  <c r="GZ10" i="5"/>
  <c r="GE10" i="5"/>
  <c r="FK10" i="5"/>
  <c r="EP10" i="5"/>
  <c r="DV10" i="5"/>
  <c r="DB10" i="5"/>
  <c r="CG10" i="5"/>
  <c r="BK10" i="5"/>
  <c r="FU10" i="5"/>
  <c r="EF10" i="5"/>
  <c r="CQ10" i="5"/>
  <c r="AZ10" i="5"/>
  <c r="J11" i="4"/>
  <c r="FA10" i="5"/>
  <c r="DL10" i="5"/>
  <c r="BV10" i="5"/>
  <c r="GG18" i="5"/>
  <c r="GE18" i="5"/>
  <c r="GC18" i="5"/>
  <c r="GF18" i="5"/>
  <c r="GD18" i="5"/>
  <c r="GF12" i="5"/>
  <c r="GD12" i="5"/>
  <c r="GE12" i="5"/>
  <c r="GG12" i="5"/>
  <c r="GC12" i="5"/>
  <c r="FM18" i="5"/>
  <c r="FK18" i="5"/>
  <c r="FI18" i="5"/>
  <c r="FJ18" i="5"/>
  <c r="FL18" i="5"/>
  <c r="FL12" i="5"/>
  <c r="FJ12" i="5"/>
  <c r="FM12" i="5"/>
  <c r="FI12" i="5"/>
  <c r="FK12" i="5"/>
</calcChain>
</file>

<file path=xl/sharedStrings.xml><?xml version="1.0" encoding="utf-8"?>
<sst xmlns="http://schemas.openxmlformats.org/spreadsheetml/2006/main" count="838" uniqueCount="173">
  <si>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</si>
  <si>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</si>
  <si>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</si>
  <si>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</si>
  <si>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</si>
  <si>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</si>
  <si>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</si>
  <si>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</si>
  <si>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建設改良積立金　112,000千円
未処分利益として繰越　232千円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</si>
  <si>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</si>
  <si>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</si>
  <si>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</si>
  <si>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</si>
  <si>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</si>
  <si>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</si>
  <si>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</si>
  <si>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</si>
  <si>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</si>
  <si>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</si>
  <si>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</si>
  <si>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</si>
  <si>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</si>
  <si>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</si>
  <si>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</si>
  <si>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</si>
  <si>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</si>
  <si>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</si>
  <si>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</si>
  <si>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</si>
  <si>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</si>
  <si>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</si>
  <si>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</si>
  <si>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</si>
  <si>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</si>
  <si>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</si>
  <si>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</si>
  <si>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</si>
  <si>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</si>
  <si>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</si>
  <si>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</si>
  <si>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</si>
  <si>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</si>
  <si>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</si>
  <si>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</si>
  <si>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</si>
  <si>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</si>
  <si>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</si>
  <si>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</si>
  <si>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</si>
  <si>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</si>
  <si>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</si>
  <si>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</si>
  <si>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</si>
  <si>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</si>
  <si>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</si>
  <si>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</si>
  <si>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</si>
  <si>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</si>
  <si>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</si>
  <si>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</si>
  <si>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</si>
  <si>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</si>
  <si>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</si>
  <si>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</si>
  <si>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</si>
  <si>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</si>
  <si>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</si>
  <si>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</si>
  <si>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</si>
  <si>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</si>
  <si>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</si>
  <si>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</si>
  <si>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</si>
  <si>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</si>
  <si>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</si>
  <si>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</si>
  <si>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</si>
  <si>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</si>
  <si>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</si>
  <si>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</si>
  <si>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</si>
  <si>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</si>
  <si>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</si>
  <si>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</si>
  <si>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</si>
  <si>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</si>
  <si>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</si>
  <si>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</si>
  <si>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</si>
  <si>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</si>
  <si>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</si>
  <si>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</si>
  <si>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</si>
  <si>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</si>
  <si>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</si>
  <si>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</si>
  <si>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</si>
  <si>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</si>
  <si>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</si>
  <si>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</si>
  <si>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</si>
  <si>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</si>
  <si>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</si>
  <si>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</si>
  <si>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</si>
  <si>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</si>
  <si>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</si>
  <si>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</si>
  <si>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</si>
  <si>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</si>
  <si>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</si>
  <si>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</si>
  <si>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</si>
  <si>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</si>
  <si>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</si>
  <si>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172014</t>
  </si>
  <si>
    <t>46</t>
  </si>
  <si>
    <t>04</t>
  </si>
  <si>
    <t>0</t>
  </si>
  <si>
    <t>000</t>
  </si>
  <si>
    <t>石川県　金沢市</t>
  </si>
  <si>
    <t>法適用</t>
  </si>
  <si>
    <t>電気事業</t>
  </si>
  <si>
    <t>-</t>
  </si>
  <si>
    <t>平成38年3月31日　上寺津発電所ほか</t>
  </si>
  <si>
    <t>無</t>
  </si>
  <si>
    <t>北陸電力株式会社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</si>
  <si>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</si>
  <si>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</si>
  <si>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</si>
  <si>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</si>
  <si>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</si>
  <si>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</si>
  <si>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</si>
  <si>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</si>
  <si>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</si>
  <si>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</si>
  <si>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</si>
  <si>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</si>
  <si>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</si>
  <si>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</si>
  <si>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</si>
  <si>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</si>
  <si>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</si>
  <si>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</si>
  <si>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</si>
  <si>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</si>
  <si>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</si>
  <si>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</si>
  <si>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</si>
  <si>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</si>
  <si>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</si>
  <si>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</si>
  <si>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</si>
  <si>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</si>
  <si>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</si>
  <si>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</si>
  <si>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</si>
  <si>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</si>
  <si>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</si>
  <si>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</si>
  <si>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</si>
  <si>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</si>
  <si>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</si>
  <si>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</si>
  <si>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</si>
  <si>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</si>
  <si>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</si>
  <si>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</si>
  <si>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</si>
  <si>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経常収支比率及び営業収支比率については、金沢市が有する５箇所の発電所のうちの１つにおいて、平成24年度に発電施設の大規模修繕を実施したことから、一時的に100％を下回る決算となったものの、他の事業年度においては黒字を示す100％以上を維持しています。
　流動比率については、大規模修繕の影響等で年度によりバラつきが生じていますが、400％以上を維持しており、公営電気事業者平均を大きく下回ることがない範囲で推移していることから、健全な状況であると認識しています。
　供給原価については、大規模修繕を実施した平成24年度を除き、公営電気事業者平均を下回っており、効果的な投資、効率的な維持管理を実施している状況であると言えます。
　EBITDAの値に関し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言えます。
　</t>
    <rPh sb="1" eb="3">
      <t>ケイジョウ</t>
    </rPh>
    <rPh sb="3" eb="5">
      <t>シュウシ</t>
    </rPh>
    <rPh sb="5" eb="7">
      <t>ヒリツ</t>
    </rPh>
    <rPh sb="7" eb="8">
      <t>オヨ</t>
    </rPh>
    <rPh sb="9" eb="11">
      <t>エイギョウ</t>
    </rPh>
    <rPh sb="11" eb="13">
      <t>シュウシ</t>
    </rPh>
    <rPh sb="13" eb="15">
      <t>ヒリツ</t>
    </rPh>
    <rPh sb="21" eb="23">
      <t>カナザワ</t>
    </rPh>
    <rPh sb="23" eb="24">
      <t>シ</t>
    </rPh>
    <rPh sb="25" eb="26">
      <t>ユウ</t>
    </rPh>
    <rPh sb="29" eb="31">
      <t>カショ</t>
    </rPh>
    <rPh sb="32" eb="34">
      <t>ハツデン</t>
    </rPh>
    <rPh sb="34" eb="35">
      <t>ショ</t>
    </rPh>
    <rPh sb="46" eb="48">
      <t>ヘイセイ</t>
    </rPh>
    <rPh sb="50" eb="52">
      <t>ネンド</t>
    </rPh>
    <rPh sb="53" eb="55">
      <t>ハツデン</t>
    </rPh>
    <rPh sb="55" eb="57">
      <t>シセツ</t>
    </rPh>
    <rPh sb="58" eb="61">
      <t>ダイキボ</t>
    </rPh>
    <rPh sb="61" eb="63">
      <t>シュウゼン</t>
    </rPh>
    <rPh sb="64" eb="66">
      <t>ジッシ</t>
    </rPh>
    <rPh sb="73" eb="76">
      <t>イチジテキ</t>
    </rPh>
    <rPh sb="82" eb="84">
      <t>シタマワ</t>
    </rPh>
    <rPh sb="85" eb="87">
      <t>ケッサン</t>
    </rPh>
    <rPh sb="95" eb="96">
      <t>タ</t>
    </rPh>
    <rPh sb="97" eb="99">
      <t>ジギョウ</t>
    </rPh>
    <rPh sb="99" eb="101">
      <t>ネンド</t>
    </rPh>
    <rPh sb="106" eb="108">
      <t>クロジ</t>
    </rPh>
    <rPh sb="109" eb="110">
      <t>シメ</t>
    </rPh>
    <rPh sb="115" eb="117">
      <t>イジョウ</t>
    </rPh>
    <rPh sb="118" eb="120">
      <t>イジ</t>
    </rPh>
    <rPh sb="128" eb="130">
      <t>リュウドウ</t>
    </rPh>
    <rPh sb="130" eb="132">
      <t>ヒリツ</t>
    </rPh>
    <rPh sb="138" eb="141">
      <t>ダイキボ</t>
    </rPh>
    <rPh sb="141" eb="143">
      <t>シュウゼン</t>
    </rPh>
    <rPh sb="144" eb="147">
      <t>エイキョウトウ</t>
    </rPh>
    <rPh sb="148" eb="150">
      <t>ネンド</t>
    </rPh>
    <rPh sb="158" eb="159">
      <t>ショウ</t>
    </rPh>
    <rPh sb="170" eb="172">
      <t>イジョウ</t>
    </rPh>
    <rPh sb="173" eb="175">
      <t>イジ</t>
    </rPh>
    <rPh sb="180" eb="182">
      <t>コウエイ</t>
    </rPh>
    <rPh sb="182" eb="184">
      <t>デンキ</t>
    </rPh>
    <rPh sb="184" eb="186">
      <t>ジギョウ</t>
    </rPh>
    <rPh sb="186" eb="187">
      <t>シャ</t>
    </rPh>
    <rPh sb="187" eb="189">
      <t>ヘイキン</t>
    </rPh>
    <rPh sb="190" eb="191">
      <t>オオ</t>
    </rPh>
    <rPh sb="193" eb="195">
      <t>シタマワ</t>
    </rPh>
    <rPh sb="201" eb="203">
      <t>ハンイ</t>
    </rPh>
    <rPh sb="204" eb="206">
      <t>スイイ</t>
    </rPh>
    <rPh sb="215" eb="217">
      <t>ケンゼン</t>
    </rPh>
    <rPh sb="218" eb="220">
      <t>ジョウキョウ</t>
    </rPh>
    <rPh sb="224" eb="226">
      <t>ニンシキ</t>
    </rPh>
    <rPh sb="264" eb="266">
      <t>コウエイ</t>
    </rPh>
    <rPh sb="266" eb="268">
      <t>デンキ</t>
    </rPh>
    <rPh sb="268" eb="270">
      <t>ジギョウ</t>
    </rPh>
    <rPh sb="270" eb="271">
      <t>シャ</t>
    </rPh>
    <rPh sb="330" eb="331">
      <t>タ</t>
    </rPh>
    <rPh sb="332" eb="334">
      <t>コウエイ</t>
    </rPh>
    <rPh sb="334" eb="336">
      <t>デンキ</t>
    </rPh>
    <rPh sb="336" eb="338">
      <t>ジギョウ</t>
    </rPh>
    <rPh sb="338" eb="339">
      <t>シャ</t>
    </rPh>
    <rPh sb="373" eb="375">
      <t>コウエイ</t>
    </rPh>
    <rPh sb="375" eb="377">
      <t>デンキ</t>
    </rPh>
    <rPh sb="377" eb="379">
      <t>ジギョウ</t>
    </rPh>
    <phoneticPr fontId="3"/>
  </si>
  <si>
    <t xml:space="preserve">　設備利用率については、常に40～50％を維持し、公営電気事業者平均の数値を常に上回っており、所有する発電設備を効率的に活用できていると考えています。
　修繕費比率については、発電施設という設備の特性上、10年程度のサイクルで大規模修繕が必要となることから、年度によっては突出した修繕費の支出となりますが、修繕引当金等の活用により自己資金の範囲内で対応できています。
　企業債残高対料金収入比率については、施設の更新にあたって自己資金を活用することにより企業債の発行を抑制してきたことから、料金収入に対する企業債残高の比率は、公営電気事業者平均を大きく下回っており、平成30年度で企業債の償還が終了する予定です。今後についても効果的、効率的な改良投資の実施により、企業債の発行の抑制に努めていきます。
　有形固定資産減価償却率については、公営電気事業者平均と同様の数値の変動をしているものの、その率は上昇傾向にあり、保有資産の多くが法廷耐用年数に近づいてきている状況である。今後も適切かつ効率的な施設の改良・更新を実施していきます。
　FITについては、現時点では未実施でありますが、FITの利点等を慎重に検討してまいります。
</t>
    <rPh sb="12" eb="13">
      <t>ツネ</t>
    </rPh>
    <rPh sb="21" eb="23">
      <t>イジ</t>
    </rPh>
    <rPh sb="25" eb="27">
      <t>コウエイ</t>
    </rPh>
    <rPh sb="27" eb="29">
      <t>デンキ</t>
    </rPh>
    <rPh sb="29" eb="31">
      <t>ジギョウ</t>
    </rPh>
    <rPh sb="31" eb="32">
      <t>シャ</t>
    </rPh>
    <rPh sb="35" eb="37">
      <t>スウチ</t>
    </rPh>
    <rPh sb="47" eb="49">
      <t>ショユウ</t>
    </rPh>
    <rPh sb="51" eb="53">
      <t>ハツデン</t>
    </rPh>
    <rPh sb="56" eb="59">
      <t>コウリツテキ</t>
    </rPh>
    <rPh sb="68" eb="69">
      <t>カンガ</t>
    </rPh>
    <rPh sb="77" eb="80">
      <t>シュウゼンヒ</t>
    </rPh>
    <rPh sb="80" eb="82">
      <t>ヒリツ</t>
    </rPh>
    <rPh sb="88" eb="90">
      <t>ハツデン</t>
    </rPh>
    <rPh sb="90" eb="92">
      <t>シセツ</t>
    </rPh>
    <rPh sb="95" eb="97">
      <t>セツビ</t>
    </rPh>
    <rPh sb="98" eb="100">
      <t>トクセイ</t>
    </rPh>
    <rPh sb="100" eb="101">
      <t>ジョウ</t>
    </rPh>
    <rPh sb="185" eb="187">
      <t>キギョウ</t>
    </rPh>
    <rPh sb="187" eb="188">
      <t>サイ</t>
    </rPh>
    <rPh sb="188" eb="190">
      <t>ザンダカ</t>
    </rPh>
    <rPh sb="190" eb="191">
      <t>タイ</t>
    </rPh>
    <rPh sb="191" eb="193">
      <t>リョウキン</t>
    </rPh>
    <rPh sb="193" eb="195">
      <t>シュウニュウ</t>
    </rPh>
    <rPh sb="195" eb="197">
      <t>ヒリツ</t>
    </rPh>
    <rPh sb="234" eb="236">
      <t>ヨクセイ</t>
    </rPh>
    <rPh sb="263" eb="265">
      <t>コウエイ</t>
    </rPh>
    <rPh sb="265" eb="267">
      <t>デンキ</t>
    </rPh>
    <rPh sb="267" eb="269">
      <t>ジギョウ</t>
    </rPh>
    <rPh sb="269" eb="270">
      <t>シャ</t>
    </rPh>
    <rPh sb="283" eb="285">
      <t>ヘイセイ</t>
    </rPh>
    <rPh sb="287" eb="289">
      <t>ネンド</t>
    </rPh>
    <rPh sb="290" eb="292">
      <t>キギョウ</t>
    </rPh>
    <rPh sb="292" eb="293">
      <t>サイ</t>
    </rPh>
    <rPh sb="294" eb="296">
      <t>ショウカン</t>
    </rPh>
    <rPh sb="297" eb="299">
      <t>シュウリョウ</t>
    </rPh>
    <rPh sb="301" eb="303">
      <t>ヨテイ</t>
    </rPh>
    <rPh sb="352" eb="354">
      <t>ユウケイ</t>
    </rPh>
    <rPh sb="354" eb="356">
      <t>コテイ</t>
    </rPh>
    <rPh sb="356" eb="358">
      <t>シサン</t>
    </rPh>
    <rPh sb="358" eb="360">
      <t>ゲンカ</t>
    </rPh>
    <rPh sb="360" eb="362">
      <t>ショウキャク</t>
    </rPh>
    <rPh sb="362" eb="363">
      <t>リツ</t>
    </rPh>
    <rPh sb="369" eb="371">
      <t>コウエイ</t>
    </rPh>
    <rPh sb="371" eb="373">
      <t>デンキ</t>
    </rPh>
    <rPh sb="373" eb="375">
      <t>ジギョウ</t>
    </rPh>
    <rPh sb="375" eb="376">
      <t>シャ</t>
    </rPh>
    <rPh sb="376" eb="378">
      <t>ヘイキン</t>
    </rPh>
    <rPh sb="379" eb="381">
      <t>ドウヨウ</t>
    </rPh>
    <rPh sb="382" eb="384">
      <t>スウチ</t>
    </rPh>
    <rPh sb="385" eb="387">
      <t>ヘンドウ</t>
    </rPh>
    <rPh sb="398" eb="399">
      <t>リツ</t>
    </rPh>
    <rPh sb="400" eb="402">
      <t>ジョウショウ</t>
    </rPh>
    <rPh sb="402" eb="404">
      <t>ケイコウ</t>
    </rPh>
    <rPh sb="408" eb="410">
      <t>ホユウ</t>
    </rPh>
    <rPh sb="410" eb="412">
      <t>シサン</t>
    </rPh>
    <rPh sb="413" eb="414">
      <t>オオ</t>
    </rPh>
    <rPh sb="416" eb="418">
      <t>ホウテイ</t>
    </rPh>
    <rPh sb="418" eb="420">
      <t>タイヨウ</t>
    </rPh>
    <rPh sb="420" eb="422">
      <t>ネンスウ</t>
    </rPh>
    <rPh sb="423" eb="424">
      <t>チカ</t>
    </rPh>
    <rPh sb="431" eb="433">
      <t>ジョウキョウ</t>
    </rPh>
    <rPh sb="437" eb="439">
      <t>コンゴ</t>
    </rPh>
    <rPh sb="440" eb="442">
      <t>テキセツ</t>
    </rPh>
    <rPh sb="444" eb="447">
      <t>コウリツテキ</t>
    </rPh>
    <rPh sb="448" eb="450">
      <t>シセツ</t>
    </rPh>
    <rPh sb="451" eb="453">
      <t>カイリョウ</t>
    </rPh>
    <rPh sb="454" eb="456">
      <t>コウシン</t>
    </rPh>
    <rPh sb="457" eb="459">
      <t>ジッシ</t>
    </rPh>
    <rPh sb="477" eb="480">
      <t>ゲンジテン</t>
    </rPh>
    <rPh sb="482" eb="485">
      <t>ミジッシ</t>
    </rPh>
    <rPh sb="496" eb="498">
      <t>リテン</t>
    </rPh>
    <rPh sb="498" eb="499">
      <t>トウ</t>
    </rPh>
    <rPh sb="500" eb="502">
      <t>シンチョウ</t>
    </rPh>
    <rPh sb="503" eb="505">
      <t>ケントウ</t>
    </rPh>
    <phoneticPr fontId="3"/>
  </si>
  <si>
    <t>　経営状況は概ね健全なレベルにあると言えますが、保有施設の更新への対応に多額の資金が必要となると見込んでいます。また、平成28年度から電力自由化が全面的に実施されていることの影響等を踏まえ、今後の電力事業環境を慎重に見極めつつ、平成27年度策定の経営戦略（平成28年度～37年度）に基づき経営の一層の効率化への努力が必要であると考えています。</t>
    <rPh sb="1" eb="3">
      <t>ケイエイ</t>
    </rPh>
    <rPh sb="3" eb="5">
      <t>ジョウキョウ</t>
    </rPh>
    <rPh sb="6" eb="7">
      <t>オオム</t>
    </rPh>
    <rPh sb="8" eb="10">
      <t>ケンゼン</t>
    </rPh>
    <rPh sb="18" eb="19">
      <t>イ</t>
    </rPh>
    <rPh sb="24" eb="26">
      <t>ホユウ</t>
    </rPh>
    <rPh sb="26" eb="28">
      <t>シセツ</t>
    </rPh>
    <rPh sb="29" eb="31">
      <t>コウシン</t>
    </rPh>
    <rPh sb="33" eb="35">
      <t>タイオウ</t>
    </rPh>
    <rPh sb="36" eb="38">
      <t>タガク</t>
    </rPh>
    <rPh sb="39" eb="41">
      <t>シキン</t>
    </rPh>
    <rPh sb="42" eb="44">
      <t>ヒツヨウ</t>
    </rPh>
    <rPh sb="48" eb="50">
      <t>ミコ</t>
    </rPh>
    <rPh sb="59" eb="61">
      <t>ヘイセイ</t>
    </rPh>
    <rPh sb="63" eb="64">
      <t>ネン</t>
    </rPh>
    <rPh sb="64" eb="65">
      <t>ド</t>
    </rPh>
    <rPh sb="67" eb="69">
      <t>デンリョク</t>
    </rPh>
    <rPh sb="69" eb="72">
      <t>ジユウカ</t>
    </rPh>
    <rPh sb="73" eb="76">
      <t>ゼンメンテキ</t>
    </rPh>
    <rPh sb="77" eb="79">
      <t>ジッシ</t>
    </rPh>
    <rPh sb="87" eb="90">
      <t>エイキョウトウ</t>
    </rPh>
    <rPh sb="91" eb="92">
      <t>フ</t>
    </rPh>
    <rPh sb="95" eb="97">
      <t>コンゴ</t>
    </rPh>
    <rPh sb="98" eb="100">
      <t>デンリョク</t>
    </rPh>
    <rPh sb="100" eb="102">
      <t>ジギョウ</t>
    </rPh>
    <rPh sb="102" eb="104">
      <t>カンキョウ</t>
    </rPh>
    <rPh sb="105" eb="107">
      <t>シンチョウ</t>
    </rPh>
    <rPh sb="108" eb="110">
      <t>ミキワ</t>
    </rPh>
    <rPh sb="114" eb="116">
      <t>ヘイセイ</t>
    </rPh>
    <rPh sb="118" eb="120">
      <t>ネンド</t>
    </rPh>
    <rPh sb="120" eb="122">
      <t>サクテイ</t>
    </rPh>
    <rPh sb="123" eb="125">
      <t>ケイエイ</t>
    </rPh>
    <rPh sb="125" eb="127">
      <t>センリャク</t>
    </rPh>
    <rPh sb="128" eb="130">
      <t>ヘイセイ</t>
    </rPh>
    <rPh sb="132" eb="134">
      <t>ネンド</t>
    </rPh>
    <rPh sb="137" eb="139">
      <t>ネンド</t>
    </rPh>
    <rPh sb="141" eb="142">
      <t>モト</t>
    </rPh>
    <rPh sb="144" eb="146">
      <t>ケイエイ</t>
    </rPh>
    <rPh sb="147" eb="149">
      <t>イッソウ</t>
    </rPh>
    <rPh sb="150" eb="153">
      <t>コウリツカ</t>
    </rPh>
    <rPh sb="155" eb="157">
      <t>ドリョク</t>
    </rPh>
    <rPh sb="158" eb="160">
      <t>ヒツヨウ</t>
    </rPh>
    <rPh sb="164" eb="165">
      <t>カンガ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</si>
</sst>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29" fillId="6" borderId="11" xfId="2" applyFont="1" applyFill="1"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106.1</c:v>
                </c:pt>
                <c:pt idx="1">
                  <c:v>97.9</c:v>
                </c:pt>
                <c:pt idx="2">
                  <c:v>127.1</c:v>
                </c:pt>
                <c:pt idx="3">
                  <c:v>104.6</c:v>
                </c:pt>
                <c:pt idx="4">
                  <c:v>113.9</c:v>
                </c:pt>
              </c:numCache>
            </c:numRef>
          </c:val>
        </c:ser>
        <c:dLbls>
          <c:showLegendKey val="0"/>
          <c:showVal val="0"/>
          <c:showCatName val="0"/>
          <c:showSerName val="0"/>
          <c:showPercent val="0"/>
          <c:showBubbleSize val="0"/>
        </c:dLbls>
        <c:gapWidth val="180"/>
        <c:overlap val="-90"/>
        <c:axId val="49945600"/>
        <c:axId val="604760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9945600"/>
        <c:axId val="60476032"/>
      </c:lineChart>
      <c:catAx>
        <c:axId val="49945600"/>
        <c:scaling>
          <c:orientation val="minMax"/>
        </c:scaling>
        <c:delete val="0"/>
        <c:axPos val="b"/>
        <c:numFmt formatCode="ge" sourceLinked="1"/>
        <c:majorTickMark val="none"/>
        <c:minorTickMark val="none"/>
        <c:tickLblPos val="none"/>
        <c:crossAx val="60476032"/>
        <c:crosses val="autoZero"/>
        <c:auto val="0"/>
        <c:lblAlgn val="ctr"/>
        <c:lblOffset val="100"/>
        <c:noMultiLvlLbl val="1"/>
      </c:catAx>
      <c:valAx>
        <c:axId val="6047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945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9606656"/>
        <c:axId val="2960857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9606656"/>
        <c:axId val="29608576"/>
      </c:lineChart>
      <c:catAx>
        <c:axId val="29606656"/>
        <c:scaling>
          <c:orientation val="minMax"/>
        </c:scaling>
        <c:delete val="0"/>
        <c:axPos val="b"/>
        <c:numFmt formatCode="ge" sourceLinked="1"/>
        <c:majorTickMark val="none"/>
        <c:minorTickMark val="none"/>
        <c:tickLblPos val="none"/>
        <c:crossAx val="29608576"/>
        <c:crosses val="autoZero"/>
        <c:auto val="0"/>
        <c:lblAlgn val="ctr"/>
        <c:lblOffset val="100"/>
        <c:noMultiLvlLbl val="1"/>
      </c:catAx>
      <c:valAx>
        <c:axId val="2960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60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47</c:v>
                </c:pt>
                <c:pt idx="1">
                  <c:v>45.9</c:v>
                </c:pt>
                <c:pt idx="2">
                  <c:v>53.1</c:v>
                </c:pt>
                <c:pt idx="3">
                  <c:v>44.7</c:v>
                </c:pt>
                <c:pt idx="4">
                  <c:v>50.1</c:v>
                </c:pt>
              </c:numCache>
            </c:numRef>
          </c:val>
        </c:ser>
        <c:dLbls>
          <c:showLegendKey val="0"/>
          <c:showVal val="0"/>
          <c:showCatName val="0"/>
          <c:showSerName val="0"/>
          <c:showPercent val="0"/>
          <c:showBubbleSize val="0"/>
        </c:dLbls>
        <c:gapWidth val="180"/>
        <c:overlap val="-90"/>
        <c:axId val="29621248"/>
        <c:axId val="3396108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9621248"/>
        <c:axId val="33961088"/>
      </c:lineChart>
      <c:catAx>
        <c:axId val="29621248"/>
        <c:scaling>
          <c:orientation val="minMax"/>
        </c:scaling>
        <c:delete val="0"/>
        <c:axPos val="b"/>
        <c:numFmt formatCode="ge" sourceLinked="1"/>
        <c:majorTickMark val="none"/>
        <c:minorTickMark val="none"/>
        <c:tickLblPos val="none"/>
        <c:crossAx val="33961088"/>
        <c:crosses val="autoZero"/>
        <c:auto val="0"/>
        <c:lblAlgn val="ctr"/>
        <c:lblOffset val="100"/>
        <c:noMultiLvlLbl val="1"/>
      </c:catAx>
      <c:valAx>
        <c:axId val="3396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62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13.8</c:v>
                </c:pt>
                <c:pt idx="1">
                  <c:v>52.2</c:v>
                </c:pt>
                <c:pt idx="2">
                  <c:v>3.9</c:v>
                </c:pt>
                <c:pt idx="3">
                  <c:v>26.9</c:v>
                </c:pt>
                <c:pt idx="4">
                  <c:v>10</c:v>
                </c:pt>
              </c:numCache>
            </c:numRef>
          </c:val>
        </c:ser>
        <c:dLbls>
          <c:showLegendKey val="0"/>
          <c:showVal val="0"/>
          <c:showCatName val="0"/>
          <c:showSerName val="0"/>
          <c:showPercent val="0"/>
          <c:showBubbleSize val="0"/>
        </c:dLbls>
        <c:gapWidth val="180"/>
        <c:overlap val="-90"/>
        <c:axId val="33969664"/>
        <c:axId val="3397158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33969664"/>
        <c:axId val="33971584"/>
      </c:lineChart>
      <c:catAx>
        <c:axId val="33969664"/>
        <c:scaling>
          <c:orientation val="minMax"/>
        </c:scaling>
        <c:delete val="0"/>
        <c:axPos val="b"/>
        <c:numFmt formatCode="ge" sourceLinked="1"/>
        <c:majorTickMark val="none"/>
        <c:minorTickMark val="none"/>
        <c:tickLblPos val="none"/>
        <c:crossAx val="33971584"/>
        <c:crosses val="autoZero"/>
        <c:auto val="0"/>
        <c:lblAlgn val="ctr"/>
        <c:lblOffset val="100"/>
        <c:noMultiLvlLbl val="1"/>
      </c:catAx>
      <c:valAx>
        <c:axId val="3397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96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97.5</c:v>
                </c:pt>
                <c:pt idx="1">
                  <c:v>68.8</c:v>
                </c:pt>
                <c:pt idx="2">
                  <c:v>42.2</c:v>
                </c:pt>
                <c:pt idx="3">
                  <c:v>21.6</c:v>
                </c:pt>
                <c:pt idx="4">
                  <c:v>15.7</c:v>
                </c:pt>
              </c:numCache>
            </c:numRef>
          </c:val>
        </c:ser>
        <c:dLbls>
          <c:showLegendKey val="0"/>
          <c:showVal val="0"/>
          <c:showCatName val="0"/>
          <c:showSerName val="0"/>
          <c:showPercent val="0"/>
          <c:showBubbleSize val="0"/>
        </c:dLbls>
        <c:gapWidth val="180"/>
        <c:overlap val="-90"/>
        <c:axId val="33988608"/>
        <c:axId val="3399052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3988608"/>
        <c:axId val="33990528"/>
      </c:lineChart>
      <c:catAx>
        <c:axId val="33988608"/>
        <c:scaling>
          <c:orientation val="minMax"/>
        </c:scaling>
        <c:delete val="0"/>
        <c:axPos val="b"/>
        <c:numFmt formatCode="ge" sourceLinked="1"/>
        <c:majorTickMark val="none"/>
        <c:minorTickMark val="none"/>
        <c:tickLblPos val="none"/>
        <c:crossAx val="33990528"/>
        <c:crosses val="autoZero"/>
        <c:auto val="0"/>
        <c:lblAlgn val="ctr"/>
        <c:lblOffset val="100"/>
        <c:noMultiLvlLbl val="1"/>
      </c:catAx>
      <c:valAx>
        <c:axId val="3399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988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53.5</c:v>
                </c:pt>
                <c:pt idx="1">
                  <c:v>54.3</c:v>
                </c:pt>
                <c:pt idx="2">
                  <c:v>55.5</c:v>
                </c:pt>
                <c:pt idx="3">
                  <c:v>59.8</c:v>
                </c:pt>
                <c:pt idx="4">
                  <c:v>59.5</c:v>
                </c:pt>
              </c:numCache>
            </c:numRef>
          </c:val>
        </c:ser>
        <c:dLbls>
          <c:showLegendKey val="0"/>
          <c:showVal val="0"/>
          <c:showCatName val="0"/>
          <c:showSerName val="0"/>
          <c:showPercent val="0"/>
          <c:showBubbleSize val="0"/>
        </c:dLbls>
        <c:gapWidth val="180"/>
        <c:overlap val="-90"/>
        <c:axId val="34019584"/>
        <c:axId val="3403404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4019584"/>
        <c:axId val="34034048"/>
      </c:lineChart>
      <c:catAx>
        <c:axId val="34019584"/>
        <c:scaling>
          <c:orientation val="minMax"/>
        </c:scaling>
        <c:delete val="0"/>
        <c:axPos val="b"/>
        <c:numFmt formatCode="ge" sourceLinked="1"/>
        <c:majorTickMark val="none"/>
        <c:minorTickMark val="none"/>
        <c:tickLblPos val="none"/>
        <c:crossAx val="34034048"/>
        <c:crosses val="autoZero"/>
        <c:auto val="0"/>
        <c:lblAlgn val="ctr"/>
        <c:lblOffset val="100"/>
        <c:noMultiLvlLbl val="1"/>
      </c:catAx>
      <c:valAx>
        <c:axId val="3403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1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4046720"/>
        <c:axId val="3404864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4046720"/>
        <c:axId val="34048640"/>
      </c:lineChart>
      <c:catAx>
        <c:axId val="34046720"/>
        <c:scaling>
          <c:orientation val="minMax"/>
        </c:scaling>
        <c:delete val="0"/>
        <c:axPos val="b"/>
        <c:numFmt formatCode="ge" sourceLinked="1"/>
        <c:majorTickMark val="none"/>
        <c:minorTickMark val="none"/>
        <c:tickLblPos val="none"/>
        <c:crossAx val="34048640"/>
        <c:crosses val="autoZero"/>
        <c:auto val="0"/>
        <c:lblAlgn val="ctr"/>
        <c:lblOffset val="100"/>
        <c:noMultiLvlLbl val="1"/>
      </c:catAx>
      <c:valAx>
        <c:axId val="3404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4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065408"/>
        <c:axId val="3406758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5408"/>
        <c:axId val="34067584"/>
      </c:lineChart>
      <c:catAx>
        <c:axId val="34065408"/>
        <c:scaling>
          <c:orientation val="minMax"/>
        </c:scaling>
        <c:delete val="0"/>
        <c:axPos val="b"/>
        <c:numFmt formatCode="ge" sourceLinked="1"/>
        <c:majorTickMark val="none"/>
        <c:minorTickMark val="none"/>
        <c:tickLblPos val="none"/>
        <c:crossAx val="34067584"/>
        <c:crosses val="autoZero"/>
        <c:auto val="0"/>
        <c:lblAlgn val="ctr"/>
        <c:lblOffset val="100"/>
        <c:noMultiLvlLbl val="1"/>
      </c:catAx>
      <c:valAx>
        <c:axId val="3406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6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088448"/>
        <c:axId val="3409036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88448"/>
        <c:axId val="34090368"/>
      </c:lineChart>
      <c:catAx>
        <c:axId val="34088448"/>
        <c:scaling>
          <c:orientation val="minMax"/>
        </c:scaling>
        <c:delete val="0"/>
        <c:axPos val="b"/>
        <c:numFmt formatCode="ge" sourceLinked="1"/>
        <c:majorTickMark val="none"/>
        <c:minorTickMark val="none"/>
        <c:tickLblPos val="none"/>
        <c:crossAx val="34090368"/>
        <c:crosses val="autoZero"/>
        <c:auto val="0"/>
        <c:lblAlgn val="ctr"/>
        <c:lblOffset val="100"/>
        <c:noMultiLvlLbl val="1"/>
      </c:catAx>
      <c:valAx>
        <c:axId val="3409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08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152832"/>
        <c:axId val="3415475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2832"/>
        <c:axId val="34154752"/>
      </c:lineChart>
      <c:catAx>
        <c:axId val="34152832"/>
        <c:scaling>
          <c:orientation val="minMax"/>
        </c:scaling>
        <c:delete val="0"/>
        <c:axPos val="b"/>
        <c:numFmt formatCode="ge" sourceLinked="1"/>
        <c:majorTickMark val="none"/>
        <c:minorTickMark val="none"/>
        <c:tickLblPos val="none"/>
        <c:crossAx val="34154752"/>
        <c:crosses val="autoZero"/>
        <c:auto val="0"/>
        <c:lblAlgn val="ctr"/>
        <c:lblOffset val="100"/>
        <c:noMultiLvlLbl val="1"/>
      </c:catAx>
      <c:valAx>
        <c:axId val="3415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15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167424"/>
        <c:axId val="341859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7424"/>
        <c:axId val="34185984"/>
      </c:lineChart>
      <c:catAx>
        <c:axId val="34167424"/>
        <c:scaling>
          <c:orientation val="minMax"/>
        </c:scaling>
        <c:delete val="0"/>
        <c:axPos val="b"/>
        <c:numFmt formatCode="ge" sourceLinked="1"/>
        <c:majorTickMark val="none"/>
        <c:minorTickMark val="none"/>
        <c:tickLblPos val="none"/>
        <c:crossAx val="34185984"/>
        <c:crosses val="autoZero"/>
        <c:auto val="0"/>
        <c:lblAlgn val="ctr"/>
        <c:lblOffset val="100"/>
        <c:noMultiLvlLbl val="1"/>
      </c:catAx>
      <c:valAx>
        <c:axId val="3418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16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113.3</c:v>
                </c:pt>
                <c:pt idx="1">
                  <c:v>76.5</c:v>
                </c:pt>
                <c:pt idx="2">
                  <c:v>133</c:v>
                </c:pt>
                <c:pt idx="3">
                  <c:v>103.3</c:v>
                </c:pt>
                <c:pt idx="4">
                  <c:v>111.8</c:v>
                </c:pt>
              </c:numCache>
            </c:numRef>
          </c:val>
        </c:ser>
        <c:dLbls>
          <c:showLegendKey val="0"/>
          <c:showVal val="0"/>
          <c:showCatName val="0"/>
          <c:showSerName val="0"/>
          <c:showPercent val="0"/>
          <c:showBubbleSize val="0"/>
        </c:dLbls>
        <c:gapWidth val="180"/>
        <c:overlap val="-90"/>
        <c:axId val="60872192"/>
        <c:axId val="6087372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0872192"/>
        <c:axId val="60873728"/>
      </c:lineChart>
      <c:catAx>
        <c:axId val="60872192"/>
        <c:scaling>
          <c:orientation val="minMax"/>
        </c:scaling>
        <c:delete val="0"/>
        <c:axPos val="b"/>
        <c:numFmt formatCode="ge" sourceLinked="1"/>
        <c:majorTickMark val="none"/>
        <c:minorTickMark val="none"/>
        <c:tickLblPos val="none"/>
        <c:crossAx val="60873728"/>
        <c:crosses val="autoZero"/>
        <c:auto val="0"/>
        <c:lblAlgn val="ctr"/>
        <c:lblOffset val="100"/>
        <c:noMultiLvlLbl val="1"/>
      </c:catAx>
      <c:valAx>
        <c:axId val="6087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872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195328"/>
        <c:axId val="3420569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5328"/>
        <c:axId val="34205696"/>
      </c:lineChart>
      <c:catAx>
        <c:axId val="34195328"/>
        <c:scaling>
          <c:orientation val="minMax"/>
        </c:scaling>
        <c:delete val="0"/>
        <c:axPos val="b"/>
        <c:numFmt formatCode="ge" sourceLinked="1"/>
        <c:majorTickMark val="none"/>
        <c:minorTickMark val="none"/>
        <c:tickLblPos val="none"/>
        <c:crossAx val="34205696"/>
        <c:crosses val="autoZero"/>
        <c:auto val="0"/>
        <c:lblAlgn val="ctr"/>
        <c:lblOffset val="100"/>
        <c:noMultiLvlLbl val="1"/>
      </c:catAx>
      <c:valAx>
        <c:axId val="3420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19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230656"/>
        <c:axId val="3423257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30656"/>
        <c:axId val="34232576"/>
      </c:lineChart>
      <c:catAx>
        <c:axId val="34230656"/>
        <c:scaling>
          <c:orientation val="minMax"/>
        </c:scaling>
        <c:delete val="0"/>
        <c:axPos val="b"/>
        <c:numFmt formatCode="ge" sourceLinked="1"/>
        <c:majorTickMark val="none"/>
        <c:minorTickMark val="none"/>
        <c:tickLblPos val="none"/>
        <c:crossAx val="34232576"/>
        <c:crosses val="autoZero"/>
        <c:auto val="0"/>
        <c:lblAlgn val="ctr"/>
        <c:lblOffset val="100"/>
        <c:noMultiLvlLbl val="1"/>
      </c:catAx>
      <c:valAx>
        <c:axId val="3423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3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273920"/>
        <c:axId val="3434982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73920"/>
        <c:axId val="34349824"/>
      </c:lineChart>
      <c:catAx>
        <c:axId val="34273920"/>
        <c:scaling>
          <c:orientation val="minMax"/>
        </c:scaling>
        <c:delete val="0"/>
        <c:axPos val="b"/>
        <c:numFmt formatCode="ge" sourceLinked="1"/>
        <c:majorTickMark val="none"/>
        <c:minorTickMark val="none"/>
        <c:tickLblPos val="none"/>
        <c:crossAx val="34349824"/>
        <c:crosses val="autoZero"/>
        <c:auto val="0"/>
        <c:lblAlgn val="ctr"/>
        <c:lblOffset val="100"/>
        <c:noMultiLvlLbl val="1"/>
      </c:catAx>
      <c:valAx>
        <c:axId val="3434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273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374784"/>
        <c:axId val="3437670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74784"/>
        <c:axId val="34376704"/>
      </c:lineChart>
      <c:catAx>
        <c:axId val="34374784"/>
        <c:scaling>
          <c:orientation val="minMax"/>
        </c:scaling>
        <c:delete val="0"/>
        <c:axPos val="b"/>
        <c:numFmt formatCode="ge" sourceLinked="1"/>
        <c:majorTickMark val="none"/>
        <c:minorTickMark val="none"/>
        <c:tickLblPos val="none"/>
        <c:crossAx val="34376704"/>
        <c:crosses val="autoZero"/>
        <c:auto val="0"/>
        <c:lblAlgn val="ctr"/>
        <c:lblOffset val="100"/>
        <c:noMultiLvlLbl val="1"/>
      </c:catAx>
      <c:valAx>
        <c:axId val="34376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37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405376"/>
        <c:axId val="3448128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05376"/>
        <c:axId val="34481280"/>
      </c:lineChart>
      <c:catAx>
        <c:axId val="34405376"/>
        <c:scaling>
          <c:orientation val="minMax"/>
        </c:scaling>
        <c:delete val="0"/>
        <c:axPos val="b"/>
        <c:numFmt formatCode="ge" sourceLinked="1"/>
        <c:majorTickMark val="none"/>
        <c:minorTickMark val="none"/>
        <c:tickLblPos val="none"/>
        <c:crossAx val="34481280"/>
        <c:crosses val="autoZero"/>
        <c:auto val="0"/>
        <c:lblAlgn val="ctr"/>
        <c:lblOffset val="100"/>
        <c:noMultiLvlLbl val="1"/>
      </c:catAx>
      <c:valAx>
        <c:axId val="3448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053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498048"/>
        <c:axId val="3449996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98048"/>
        <c:axId val="34499968"/>
      </c:lineChart>
      <c:catAx>
        <c:axId val="34498048"/>
        <c:scaling>
          <c:orientation val="minMax"/>
        </c:scaling>
        <c:delete val="0"/>
        <c:axPos val="b"/>
        <c:numFmt formatCode="ge" sourceLinked="1"/>
        <c:majorTickMark val="none"/>
        <c:minorTickMark val="none"/>
        <c:tickLblPos val="none"/>
        <c:crossAx val="34499968"/>
        <c:crosses val="autoZero"/>
        <c:auto val="0"/>
        <c:lblAlgn val="ctr"/>
        <c:lblOffset val="100"/>
        <c:noMultiLvlLbl val="1"/>
      </c:catAx>
      <c:valAx>
        <c:axId val="344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553856"/>
        <c:axId val="3455577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53856"/>
        <c:axId val="34555776"/>
      </c:lineChart>
      <c:catAx>
        <c:axId val="34553856"/>
        <c:scaling>
          <c:orientation val="minMax"/>
        </c:scaling>
        <c:delete val="0"/>
        <c:axPos val="b"/>
        <c:numFmt formatCode="ge" sourceLinked="1"/>
        <c:majorTickMark val="none"/>
        <c:minorTickMark val="none"/>
        <c:tickLblPos val="none"/>
        <c:crossAx val="34555776"/>
        <c:crosses val="autoZero"/>
        <c:auto val="0"/>
        <c:lblAlgn val="ctr"/>
        <c:lblOffset val="100"/>
        <c:noMultiLvlLbl val="1"/>
      </c:catAx>
      <c:valAx>
        <c:axId val="3455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53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576640"/>
        <c:axId val="3458291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76640"/>
        <c:axId val="34582912"/>
      </c:lineChart>
      <c:catAx>
        <c:axId val="34576640"/>
        <c:scaling>
          <c:orientation val="minMax"/>
        </c:scaling>
        <c:delete val="0"/>
        <c:axPos val="b"/>
        <c:numFmt formatCode="ge" sourceLinked="1"/>
        <c:majorTickMark val="none"/>
        <c:minorTickMark val="none"/>
        <c:tickLblPos val="none"/>
        <c:crossAx val="34582912"/>
        <c:crosses val="autoZero"/>
        <c:auto val="0"/>
        <c:lblAlgn val="ctr"/>
        <c:lblOffset val="100"/>
        <c:noMultiLvlLbl val="1"/>
      </c:catAx>
      <c:valAx>
        <c:axId val="3458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7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623872"/>
        <c:axId val="3462579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23872"/>
        <c:axId val="34625792"/>
      </c:lineChart>
      <c:catAx>
        <c:axId val="34623872"/>
        <c:scaling>
          <c:orientation val="minMax"/>
        </c:scaling>
        <c:delete val="0"/>
        <c:axPos val="b"/>
        <c:numFmt formatCode="ge" sourceLinked="1"/>
        <c:majorTickMark val="none"/>
        <c:minorTickMark val="none"/>
        <c:tickLblPos val="none"/>
        <c:crossAx val="34625792"/>
        <c:crosses val="autoZero"/>
        <c:auto val="0"/>
        <c:lblAlgn val="ctr"/>
        <c:lblOffset val="100"/>
        <c:noMultiLvlLbl val="1"/>
      </c:catAx>
      <c:valAx>
        <c:axId val="3462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2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638464"/>
        <c:axId val="3464473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38464"/>
        <c:axId val="34644736"/>
      </c:lineChart>
      <c:catAx>
        <c:axId val="34638464"/>
        <c:scaling>
          <c:orientation val="minMax"/>
        </c:scaling>
        <c:delete val="0"/>
        <c:axPos val="b"/>
        <c:numFmt formatCode="ge" sourceLinked="1"/>
        <c:majorTickMark val="none"/>
        <c:minorTickMark val="none"/>
        <c:tickLblPos val="none"/>
        <c:crossAx val="34644736"/>
        <c:crosses val="autoZero"/>
        <c:auto val="0"/>
        <c:lblAlgn val="ctr"/>
        <c:lblOffset val="100"/>
        <c:noMultiLvlLbl val="1"/>
      </c:catAx>
      <c:valAx>
        <c:axId val="3464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3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3483.1</c:v>
                </c:pt>
                <c:pt idx="1">
                  <c:v>2121.9</c:v>
                </c:pt>
                <c:pt idx="2">
                  <c:v>760.1</c:v>
                </c:pt>
                <c:pt idx="3">
                  <c:v>887</c:v>
                </c:pt>
                <c:pt idx="4">
                  <c:v>466.5</c:v>
                </c:pt>
              </c:numCache>
            </c:numRef>
          </c:val>
        </c:ser>
        <c:dLbls>
          <c:showLegendKey val="0"/>
          <c:showVal val="0"/>
          <c:showCatName val="0"/>
          <c:showSerName val="0"/>
          <c:showPercent val="0"/>
          <c:showBubbleSize val="0"/>
        </c:dLbls>
        <c:gapWidth val="180"/>
        <c:overlap val="-90"/>
        <c:axId val="61167872"/>
        <c:axId val="6126387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61167872"/>
        <c:axId val="61263872"/>
      </c:lineChart>
      <c:catAx>
        <c:axId val="61167872"/>
        <c:scaling>
          <c:orientation val="minMax"/>
        </c:scaling>
        <c:delete val="0"/>
        <c:axPos val="b"/>
        <c:numFmt formatCode="ge" sourceLinked="1"/>
        <c:majorTickMark val="none"/>
        <c:minorTickMark val="none"/>
        <c:tickLblPos val="none"/>
        <c:crossAx val="61263872"/>
        <c:crosses val="autoZero"/>
        <c:auto val="0"/>
        <c:lblAlgn val="ctr"/>
        <c:lblOffset val="100"/>
        <c:noMultiLvlLbl val="1"/>
      </c:catAx>
      <c:valAx>
        <c:axId val="6126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16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935040"/>
        <c:axId val="4293696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35040"/>
        <c:axId val="42936960"/>
      </c:lineChart>
      <c:catAx>
        <c:axId val="42935040"/>
        <c:scaling>
          <c:orientation val="minMax"/>
        </c:scaling>
        <c:delete val="0"/>
        <c:axPos val="b"/>
        <c:numFmt formatCode="ge" sourceLinked="1"/>
        <c:majorTickMark val="none"/>
        <c:minorTickMark val="none"/>
        <c:tickLblPos val="none"/>
        <c:crossAx val="42936960"/>
        <c:crosses val="autoZero"/>
        <c:auto val="0"/>
        <c:lblAlgn val="ctr"/>
        <c:lblOffset val="100"/>
        <c:noMultiLvlLbl val="1"/>
      </c:catAx>
      <c:valAx>
        <c:axId val="42936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93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6235.7</c:v>
                </c:pt>
                <c:pt idx="1">
                  <c:v>9024.9</c:v>
                </c:pt>
                <c:pt idx="2">
                  <c:v>4534.1000000000004</c:v>
                </c:pt>
                <c:pt idx="3">
                  <c:v>6511.9</c:v>
                </c:pt>
                <c:pt idx="4">
                  <c:v>5407.4</c:v>
                </c:pt>
              </c:numCache>
            </c:numRef>
          </c:val>
        </c:ser>
        <c:dLbls>
          <c:showLegendKey val="0"/>
          <c:showVal val="0"/>
          <c:showCatName val="0"/>
          <c:showSerName val="0"/>
          <c:showPercent val="0"/>
          <c:showBubbleSize val="0"/>
        </c:dLbls>
        <c:gapWidth val="180"/>
        <c:overlap val="-90"/>
        <c:axId val="80336768"/>
        <c:axId val="8053964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80336768"/>
        <c:axId val="80539648"/>
      </c:lineChart>
      <c:catAx>
        <c:axId val="80336768"/>
        <c:scaling>
          <c:orientation val="minMax"/>
        </c:scaling>
        <c:delete val="0"/>
        <c:axPos val="b"/>
        <c:numFmt formatCode="ge" sourceLinked="1"/>
        <c:majorTickMark val="none"/>
        <c:minorTickMark val="none"/>
        <c:tickLblPos val="none"/>
        <c:crossAx val="80539648"/>
        <c:crosses val="autoZero"/>
        <c:auto val="0"/>
        <c:lblAlgn val="ctr"/>
        <c:lblOffset val="100"/>
        <c:noMultiLvlLbl val="1"/>
      </c:catAx>
      <c:valAx>
        <c:axId val="8053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336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382767</c:v>
                </c:pt>
                <c:pt idx="1">
                  <c:v>305178</c:v>
                </c:pt>
                <c:pt idx="2">
                  <c:v>482432</c:v>
                </c:pt>
                <c:pt idx="3">
                  <c:v>275491</c:v>
                </c:pt>
                <c:pt idx="4">
                  <c:v>372565</c:v>
                </c:pt>
              </c:numCache>
            </c:numRef>
          </c:val>
        </c:ser>
        <c:dLbls>
          <c:showLegendKey val="0"/>
          <c:showVal val="0"/>
          <c:showCatName val="0"/>
          <c:showSerName val="0"/>
          <c:showPercent val="0"/>
          <c:showBubbleSize val="0"/>
        </c:dLbls>
        <c:gapWidth val="180"/>
        <c:overlap val="-90"/>
        <c:axId val="118545408"/>
        <c:axId val="11857216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118545408"/>
        <c:axId val="118572160"/>
      </c:lineChart>
      <c:catAx>
        <c:axId val="118545408"/>
        <c:scaling>
          <c:orientation val="minMax"/>
        </c:scaling>
        <c:delete val="0"/>
        <c:axPos val="b"/>
        <c:numFmt formatCode="ge" sourceLinked="1"/>
        <c:majorTickMark val="none"/>
        <c:minorTickMark val="none"/>
        <c:tickLblPos val="none"/>
        <c:crossAx val="118572160"/>
        <c:crosses val="autoZero"/>
        <c:auto val="0"/>
        <c:lblAlgn val="ctr"/>
        <c:lblOffset val="100"/>
        <c:noMultiLvlLbl val="1"/>
      </c:catAx>
      <c:valAx>
        <c:axId val="1185721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54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47</c:v>
                </c:pt>
                <c:pt idx="1">
                  <c:v>45.9</c:v>
                </c:pt>
                <c:pt idx="2">
                  <c:v>53.1</c:v>
                </c:pt>
                <c:pt idx="3">
                  <c:v>44.7</c:v>
                </c:pt>
                <c:pt idx="4">
                  <c:v>50.1</c:v>
                </c:pt>
              </c:numCache>
            </c:numRef>
          </c:val>
        </c:ser>
        <c:dLbls>
          <c:showLegendKey val="0"/>
          <c:showVal val="0"/>
          <c:showCatName val="0"/>
          <c:showSerName val="0"/>
          <c:showPercent val="0"/>
          <c:showBubbleSize val="0"/>
        </c:dLbls>
        <c:gapWidth val="180"/>
        <c:overlap val="-90"/>
        <c:axId val="125357056"/>
        <c:axId val="13778649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125357056"/>
        <c:axId val="137786496"/>
      </c:lineChart>
      <c:catAx>
        <c:axId val="125357056"/>
        <c:scaling>
          <c:orientation val="minMax"/>
        </c:scaling>
        <c:delete val="0"/>
        <c:axPos val="b"/>
        <c:numFmt formatCode="ge" sourceLinked="1"/>
        <c:majorTickMark val="none"/>
        <c:minorTickMark val="none"/>
        <c:tickLblPos val="none"/>
        <c:crossAx val="137786496"/>
        <c:crosses val="autoZero"/>
        <c:auto val="0"/>
        <c:lblAlgn val="ctr"/>
        <c:lblOffset val="100"/>
        <c:noMultiLvlLbl val="1"/>
      </c:catAx>
      <c:valAx>
        <c:axId val="13778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35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13.8</c:v>
                </c:pt>
                <c:pt idx="1">
                  <c:v>52.2</c:v>
                </c:pt>
                <c:pt idx="2">
                  <c:v>3.9</c:v>
                </c:pt>
                <c:pt idx="3">
                  <c:v>26.9</c:v>
                </c:pt>
                <c:pt idx="4">
                  <c:v>10</c:v>
                </c:pt>
              </c:numCache>
            </c:numRef>
          </c:val>
        </c:ser>
        <c:dLbls>
          <c:showLegendKey val="0"/>
          <c:showVal val="0"/>
          <c:showCatName val="0"/>
          <c:showSerName val="0"/>
          <c:showPercent val="0"/>
          <c:showBubbleSize val="0"/>
        </c:dLbls>
        <c:gapWidth val="180"/>
        <c:overlap val="-90"/>
        <c:axId val="29541888"/>
        <c:axId val="2954380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9541888"/>
        <c:axId val="29543808"/>
      </c:lineChart>
      <c:catAx>
        <c:axId val="29541888"/>
        <c:scaling>
          <c:orientation val="minMax"/>
        </c:scaling>
        <c:delete val="0"/>
        <c:axPos val="b"/>
        <c:numFmt formatCode="ge" sourceLinked="1"/>
        <c:majorTickMark val="none"/>
        <c:minorTickMark val="none"/>
        <c:tickLblPos val="none"/>
        <c:crossAx val="29543808"/>
        <c:crosses val="autoZero"/>
        <c:auto val="0"/>
        <c:lblAlgn val="ctr"/>
        <c:lblOffset val="100"/>
        <c:noMultiLvlLbl val="1"/>
      </c:catAx>
      <c:valAx>
        <c:axId val="29543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41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97.5</c:v>
                </c:pt>
                <c:pt idx="1">
                  <c:v>68.8</c:v>
                </c:pt>
                <c:pt idx="2">
                  <c:v>42.2</c:v>
                </c:pt>
                <c:pt idx="3">
                  <c:v>21.6</c:v>
                </c:pt>
                <c:pt idx="4">
                  <c:v>15.7</c:v>
                </c:pt>
              </c:numCache>
            </c:numRef>
          </c:val>
        </c:ser>
        <c:dLbls>
          <c:showLegendKey val="0"/>
          <c:showVal val="0"/>
          <c:showCatName val="0"/>
          <c:showSerName val="0"/>
          <c:showPercent val="0"/>
          <c:showBubbleSize val="0"/>
        </c:dLbls>
        <c:gapWidth val="180"/>
        <c:overlap val="-90"/>
        <c:axId val="29556736"/>
        <c:axId val="2955865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9556736"/>
        <c:axId val="29558656"/>
      </c:lineChart>
      <c:catAx>
        <c:axId val="29556736"/>
        <c:scaling>
          <c:orientation val="minMax"/>
        </c:scaling>
        <c:delete val="0"/>
        <c:axPos val="b"/>
        <c:numFmt formatCode="ge" sourceLinked="1"/>
        <c:majorTickMark val="none"/>
        <c:minorTickMark val="none"/>
        <c:tickLblPos val="none"/>
        <c:crossAx val="29558656"/>
        <c:crosses val="autoZero"/>
        <c:auto val="0"/>
        <c:lblAlgn val="ctr"/>
        <c:lblOffset val="100"/>
        <c:noMultiLvlLbl val="1"/>
      </c:catAx>
      <c:valAx>
        <c:axId val="2955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556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53.5</c:v>
                </c:pt>
                <c:pt idx="1">
                  <c:v>54.3</c:v>
                </c:pt>
                <c:pt idx="2">
                  <c:v>55.5</c:v>
                </c:pt>
                <c:pt idx="3">
                  <c:v>59.8</c:v>
                </c:pt>
                <c:pt idx="4">
                  <c:v>59.5</c:v>
                </c:pt>
              </c:numCache>
            </c:numRef>
          </c:val>
        </c:ser>
        <c:dLbls>
          <c:showLegendKey val="0"/>
          <c:showVal val="0"/>
          <c:showCatName val="0"/>
          <c:showSerName val="0"/>
          <c:showPercent val="0"/>
          <c:showBubbleSize val="0"/>
        </c:dLbls>
        <c:gapWidth val="180"/>
        <c:overlap val="-90"/>
        <c:axId val="29575424"/>
        <c:axId val="295776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9575424"/>
        <c:axId val="29577600"/>
      </c:lineChart>
      <c:catAx>
        <c:axId val="29575424"/>
        <c:scaling>
          <c:orientation val="minMax"/>
        </c:scaling>
        <c:delete val="0"/>
        <c:axPos val="b"/>
        <c:numFmt formatCode="ge" sourceLinked="1"/>
        <c:majorTickMark val="none"/>
        <c:minorTickMark val="none"/>
        <c:tickLblPos val="none"/>
        <c:crossAx val="29577600"/>
        <c:crosses val="autoZero"/>
        <c:auto val="0"/>
        <c:lblAlgn val="ctr"/>
        <c:lblOffset val="100"/>
        <c:noMultiLvlLbl val="1"/>
      </c:catAx>
      <c:valAx>
        <c:axId val="2957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5754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64525"/>
          <a:ext cx="578333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54020" y="7264525"/>
          <a:ext cx="5792409"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618270" y="7264525"/>
          <a:ext cx="578333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677531" y="7264525"/>
          <a:ext cx="5801933"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768995" y="7264525"/>
          <a:ext cx="579286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2013045"/>
          <a:ext cx="5781515" cy="268761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4838796"/>
          <a:ext cx="5781515" cy="26674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7661659"/>
          <a:ext cx="5781515" cy="26674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0467205"/>
          <a:ext cx="5781515" cy="26674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3255433"/>
          <a:ext cx="5781515" cy="26674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92343" y="12013045"/>
          <a:ext cx="5287227" cy="268761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92343" y="14838796"/>
          <a:ext cx="5287227" cy="26674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92343" y="17661659"/>
          <a:ext cx="5287227" cy="26674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92343" y="20467205"/>
          <a:ext cx="5287227" cy="26674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92343" y="23255433"/>
          <a:ext cx="5287227" cy="26674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759297" y="12013045"/>
          <a:ext cx="5287227" cy="268761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759297" y="14838796"/>
          <a:ext cx="5287227" cy="26674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759297" y="17661659"/>
          <a:ext cx="5287227" cy="26674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759297" y="20467205"/>
          <a:ext cx="5287227" cy="26674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759297" y="23255433"/>
          <a:ext cx="5287227" cy="26674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456979" y="12013045"/>
          <a:ext cx="5287228" cy="268761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456979" y="14838796"/>
          <a:ext cx="5287228" cy="26674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456979" y="17661659"/>
          <a:ext cx="5287228" cy="26674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456979" y="20467205"/>
          <a:ext cx="5287228" cy="26674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456979" y="23255433"/>
          <a:ext cx="5287228" cy="26674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5137344" y="12013045"/>
          <a:ext cx="5287227" cy="268761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5137344" y="14838796"/>
          <a:ext cx="5287227" cy="26674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5137344" y="17661659"/>
          <a:ext cx="5287227" cy="26674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5137344" y="20467205"/>
          <a:ext cx="5287227" cy="26674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5137344" y="23255433"/>
          <a:ext cx="5287227" cy="26674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79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79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79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79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79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795"/>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796"/>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797"/>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798"/>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799"/>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800"/>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801"/>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802"/>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803"/>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804"/>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805"/>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806"/>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807"/>
                </a:ext>
              </a:extLst>
            </xdr:cNvPicPr>
          </xdr:nvPicPr>
          <xdr:blipFill>
            <a:blip xmlns:r="http://schemas.openxmlformats.org/officeDocument/2006/relationships" r:embed="rId46"/>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808"/>
                </a:ext>
              </a:extLst>
            </xdr:cNvPicPr>
          </xdr:nvPicPr>
          <xdr:blipFill>
            <a:blip xmlns:r="http://schemas.openxmlformats.org/officeDocument/2006/relationships" r:embed="rId46"/>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809"/>
                </a:ext>
              </a:extLst>
            </xdr:cNvPicPr>
          </xdr:nvPicPr>
          <xdr:blipFill>
            <a:blip xmlns:r="http://schemas.openxmlformats.org/officeDocument/2006/relationships" r:embed="rId46"/>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810"/>
                </a:ext>
              </a:extLst>
            </xdr:cNvPicPr>
          </xdr:nvPicPr>
          <xdr:blipFill>
            <a:blip xmlns:r="http://schemas.openxmlformats.org/officeDocument/2006/relationships" r:embed="rId46"/>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811"/>
                </a:ext>
              </a:extLst>
            </xdr:cNvPicPr>
          </xdr:nvPicPr>
          <xdr:blipFill>
            <a:blip xmlns:r="http://schemas.openxmlformats.org/officeDocument/2006/relationships" r:embed="rId46"/>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812"/>
                </a:ext>
              </a:extLst>
            </xdr:cNvPicPr>
          </xdr:nvPicPr>
          <xdr:blipFill>
            <a:blip xmlns:r="http://schemas.openxmlformats.org/officeDocument/2006/relationships" r:embed="rId46"/>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813"/>
                </a:ext>
              </a:extLst>
            </xdr:cNvPicPr>
          </xdr:nvPicPr>
          <xdr:blipFill>
            <a:blip xmlns:r="http://schemas.openxmlformats.org/officeDocument/2006/relationships" r:embed="rId46"/>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814"/>
                </a:ext>
              </a:extLst>
            </xdr:cNvPicPr>
          </xdr:nvPicPr>
          <xdr:blipFill>
            <a:blip xmlns:r="http://schemas.openxmlformats.org/officeDocument/2006/relationships" r:embed="rId46"/>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815"/>
                </a:ext>
              </a:extLst>
            </xdr:cNvPicPr>
          </xdr:nvPicPr>
          <xdr:blipFill>
            <a:blip xmlns:r="http://schemas.openxmlformats.org/officeDocument/2006/relationships" r:embed="rId4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816"/>
                </a:ext>
              </a:extLst>
            </xdr:cNvPicPr>
          </xdr:nvPicPr>
          <xdr:blipFill>
            <a:blip xmlns:r="http://schemas.openxmlformats.org/officeDocument/2006/relationships" r:embed="rId46"/>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817"/>
                </a:ext>
              </a:extLst>
            </xdr:cNvPicPr>
          </xdr:nvPicPr>
          <xdr:blipFill>
            <a:blip xmlns:r="http://schemas.openxmlformats.org/officeDocument/2006/relationships" r:embed="rId46"/>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818"/>
                </a:ext>
              </a:extLst>
            </xdr:cNvPicPr>
          </xdr:nvPicPr>
          <xdr:blipFill>
            <a:blip xmlns:r="http://schemas.openxmlformats.org/officeDocument/2006/relationships" r:embed="rId46"/>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819"/>
                </a:ext>
              </a:extLst>
            </xdr:cNvPicPr>
          </xdr:nvPicPr>
          <xdr:blipFill>
            <a:blip xmlns:r="http://schemas.openxmlformats.org/officeDocument/2006/relationships" r:embed="rId46"/>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47"/>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47"/>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47"/>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47"/>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47"/>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47"/>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47"/>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47"/>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47"/>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47"/>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47"/>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47"/>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47"/>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47"/>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47"/>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30" zoomScaleNormal="30" workbookViewId="0">
      <selection activeCell="AK118" sqref="AK11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金沢市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法適用</v>
      </c>
      <c r="C3" s="124"/>
      <c r="D3" s="124"/>
      <c r="E3" s="124"/>
      <c r="F3" s="124" t="str">
        <f>データ!J6</f>
        <v>電気事業</v>
      </c>
      <c r="G3" s="124"/>
      <c r="H3" s="124"/>
      <c r="I3" s="124"/>
      <c r="J3" s="125">
        <f>データ!K6</f>
        <v>91</v>
      </c>
      <c r="K3" s="125"/>
      <c r="L3" s="125"/>
      <c r="M3" s="125"/>
      <c r="N3" s="126">
        <f>データ!L6</f>
        <v>5</v>
      </c>
      <c r="O3" s="126"/>
      <c r="P3" s="126"/>
      <c r="Q3" s="127"/>
      <c r="R3" s="1"/>
      <c r="S3" s="128" t="s">
        <v>8</v>
      </c>
      <c r="T3" s="129"/>
      <c r="U3" s="129"/>
      <c r="V3" s="129"/>
      <c r="W3" s="129"/>
      <c r="X3" s="129"/>
      <c r="Y3" s="129"/>
      <c r="Z3" s="129"/>
      <c r="AA3" s="129"/>
      <c r="AB3" s="129"/>
      <c r="AC3" s="129"/>
      <c r="AD3" s="129"/>
      <c r="AE3" s="129"/>
      <c r="AF3" s="129"/>
      <c r="AG3" s="129"/>
      <c r="AH3" s="130"/>
      <c r="AI3" s="1"/>
      <c r="AJ3" s="1"/>
      <c r="AK3" s="114" t="s">
        <v>170</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124</v>
      </c>
      <c r="C7" s="144"/>
      <c r="D7" s="144"/>
      <c r="E7" s="144"/>
      <c r="F7" s="145" t="s">
        <v>123</v>
      </c>
      <c r="G7" s="145"/>
      <c r="H7" s="145"/>
      <c r="I7" s="145"/>
      <c r="J7" s="146" t="str">
        <f>データ!S6</f>
        <v>無</v>
      </c>
      <c r="K7" s="146"/>
      <c r="L7" s="146"/>
      <c r="M7" s="146"/>
      <c r="N7" s="145" t="s">
        <v>126</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f>データ!V6</f>
        <v>136405</v>
      </c>
      <c r="G12" s="161"/>
      <c r="H12" s="160">
        <f>データ!W6</f>
        <v>132784</v>
      </c>
      <c r="I12" s="161"/>
      <c r="J12" s="160">
        <f>データ!X6</f>
        <v>153607</v>
      </c>
      <c r="K12" s="161"/>
      <c r="L12" s="160">
        <f>データ!Y6</f>
        <v>130178</v>
      </c>
      <c r="M12" s="161"/>
      <c r="N12" s="139">
        <f>データ!Z6</f>
        <v>146340</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136405</v>
      </c>
      <c r="G16" s="173"/>
      <c r="H16" s="173">
        <f>データ!AQ6</f>
        <v>132784</v>
      </c>
      <c r="I16" s="173"/>
      <c r="J16" s="173">
        <f>データ!AR6</f>
        <v>153607</v>
      </c>
      <c r="K16" s="173"/>
      <c r="L16" s="173">
        <f>データ!AS6</f>
        <v>130178</v>
      </c>
      <c r="M16" s="173"/>
      <c r="N16" s="162">
        <f>データ!AT6</f>
        <v>146340</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887695</v>
      </c>
      <c r="G19" s="176"/>
      <c r="H19" s="176"/>
      <c r="I19" s="176" t="str">
        <f>データ!AV6</f>
        <v>-</v>
      </c>
      <c r="J19" s="176"/>
      <c r="K19" s="176"/>
      <c r="L19" s="176">
        <f>データ!AW6</f>
        <v>887695</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171</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172</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27">
      <c r="A6" s="46" t="s">
        <v>113</v>
      </c>
      <c r="B6" s="64" t="str">
        <f>B7</f>
        <v>2015</v>
      </c>
      <c r="C6" s="64" t="str">
        <f t="shared" ref="C6:AW6" si="6">C7</f>
        <v>172014</v>
      </c>
      <c r="D6" s="64" t="str">
        <f t="shared" si="6"/>
        <v>46</v>
      </c>
      <c r="E6" s="64" t="str">
        <f t="shared" si="6"/>
        <v>04</v>
      </c>
      <c r="F6" s="64" t="str">
        <f t="shared" si="6"/>
        <v>0</v>
      </c>
      <c r="G6" s="64" t="str">
        <f t="shared" si="6"/>
        <v>000</v>
      </c>
      <c r="H6" s="64" t="str">
        <f t="shared" si="6"/>
        <v>石川県　金沢市</v>
      </c>
      <c r="I6" s="64" t="str">
        <f t="shared" si="6"/>
        <v>法適用</v>
      </c>
      <c r="J6" s="64" t="str">
        <f t="shared" si="6"/>
        <v>電気事業</v>
      </c>
      <c r="K6" s="65">
        <f t="shared" si="6"/>
        <v>91</v>
      </c>
      <c r="L6" s="66">
        <f t="shared" si="6"/>
        <v>5</v>
      </c>
      <c r="M6" s="66" t="str">
        <f t="shared" si="6"/>
        <v>-</v>
      </c>
      <c r="N6" s="66" t="str">
        <f t="shared" si="6"/>
        <v>-</v>
      </c>
      <c r="O6" s="66" t="str">
        <f t="shared" si="6"/>
        <v>-</v>
      </c>
      <c r="P6" s="66" t="str">
        <f t="shared" si="6"/>
        <v>-</v>
      </c>
      <c r="Q6" s="67" t="str">
        <f>Q7</f>
        <v>平成38年3月31日　上寺津発電所ほか</v>
      </c>
      <c r="R6" s="68" t="str">
        <f t="shared" si="6"/>
        <v>-</v>
      </c>
      <c r="S6" s="64" t="str">
        <f t="shared" si="6"/>
        <v>無</v>
      </c>
      <c r="T6" s="68" t="str">
        <f t="shared" si="6"/>
        <v>北陸電力株式会社</v>
      </c>
      <c r="U6" s="65" t="str">
        <f t="shared" si="6"/>
        <v>-</v>
      </c>
      <c r="V6" s="66">
        <f>V7</f>
        <v>136405</v>
      </c>
      <c r="W6" s="66">
        <f t="shared" si="6"/>
        <v>132784</v>
      </c>
      <c r="X6" s="66">
        <f t="shared" si="6"/>
        <v>153607</v>
      </c>
      <c r="Y6" s="66">
        <f t="shared" si="6"/>
        <v>130178</v>
      </c>
      <c r="Z6" s="66">
        <f t="shared" si="6"/>
        <v>146340</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136405</v>
      </c>
      <c r="AQ6" s="66">
        <f t="shared" si="6"/>
        <v>132784</v>
      </c>
      <c r="AR6" s="66">
        <f t="shared" si="6"/>
        <v>153607</v>
      </c>
      <c r="AS6" s="66">
        <f t="shared" si="6"/>
        <v>130178</v>
      </c>
      <c r="AT6" s="66">
        <f t="shared" si="6"/>
        <v>146340</v>
      </c>
      <c r="AU6" s="66">
        <f t="shared" si="6"/>
        <v>887695</v>
      </c>
      <c r="AV6" s="66" t="str">
        <f t="shared" si="6"/>
        <v>-</v>
      </c>
      <c r="AW6" s="66">
        <f t="shared" si="6"/>
        <v>887695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27">
      <c r="A7" s="46"/>
      <c r="B7" s="74" t="s">
        <v>114</v>
      </c>
      <c r="C7" s="74" t="s">
        <v>115</v>
      </c>
      <c r="D7" s="74" t="s">
        <v>116</v>
      </c>
      <c r="E7" s="74" t="s">
        <v>117</v>
      </c>
      <c r="F7" s="74" t="s">
        <v>118</v>
      </c>
      <c r="G7" s="74" t="s">
        <v>119</v>
      </c>
      <c r="H7" s="74" t="s">
        <v>120</v>
      </c>
      <c r="I7" s="74" t="s">
        <v>121</v>
      </c>
      <c r="J7" s="74" t="s">
        <v>122</v>
      </c>
      <c r="K7" s="75">
        <v>91</v>
      </c>
      <c r="L7" s="76">
        <v>5</v>
      </c>
      <c r="M7" s="76" t="s">
        <v>123</v>
      </c>
      <c r="N7" s="77" t="s">
        <v>123</v>
      </c>
      <c r="O7" s="77" t="s">
        <v>123</v>
      </c>
      <c r="P7" s="77" t="s">
        <v>123</v>
      </c>
      <c r="Q7" s="78" t="s">
        <v>124</v>
      </c>
      <c r="R7" s="78" t="s">
        <v>123</v>
      </c>
      <c r="S7" s="79" t="s">
        <v>125</v>
      </c>
      <c r="T7" s="78" t="s">
        <v>126</v>
      </c>
      <c r="U7" s="75" t="s">
        <v>123</v>
      </c>
      <c r="V7" s="77">
        <v>136405</v>
      </c>
      <c r="W7" s="77">
        <v>132784</v>
      </c>
      <c r="X7" s="77">
        <v>153607</v>
      </c>
      <c r="Y7" s="77">
        <v>130178</v>
      </c>
      <c r="Z7" s="77">
        <v>146340</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t="s">
        <v>123</v>
      </c>
      <c r="AO7" s="77" t="s">
        <v>123</v>
      </c>
      <c r="AP7" s="77">
        <v>136405</v>
      </c>
      <c r="AQ7" s="77">
        <v>132784</v>
      </c>
      <c r="AR7" s="77">
        <v>153607</v>
      </c>
      <c r="AS7" s="77">
        <v>130178</v>
      </c>
      <c r="AT7" s="77">
        <v>146340</v>
      </c>
      <c r="AU7" s="77">
        <v>887695</v>
      </c>
      <c r="AV7" s="77" t="s">
        <v>123</v>
      </c>
      <c r="AW7" s="77">
        <v>887695</v>
      </c>
      <c r="AX7" s="80">
        <v>106.1</v>
      </c>
      <c r="AY7" s="80">
        <v>97.9</v>
      </c>
      <c r="AZ7" s="80">
        <v>127.1</v>
      </c>
      <c r="BA7" s="80">
        <v>104.6</v>
      </c>
      <c r="BB7" s="80">
        <v>113.9</v>
      </c>
      <c r="BC7" s="80">
        <v>108.4</v>
      </c>
      <c r="BD7" s="80">
        <v>110.1</v>
      </c>
      <c r="BE7" s="80">
        <v>119.7</v>
      </c>
      <c r="BF7" s="80">
        <v>125.7</v>
      </c>
      <c r="BG7" s="80">
        <v>129.69999999999999</v>
      </c>
      <c r="BH7" s="80">
        <v>100</v>
      </c>
      <c r="BI7" s="80">
        <v>113.3</v>
      </c>
      <c r="BJ7" s="80">
        <v>76.5</v>
      </c>
      <c r="BK7" s="80">
        <v>133</v>
      </c>
      <c r="BL7" s="80">
        <v>103.3</v>
      </c>
      <c r="BM7" s="80">
        <v>111.8</v>
      </c>
      <c r="BN7" s="80">
        <v>112.4</v>
      </c>
      <c r="BO7" s="80">
        <v>112.7</v>
      </c>
      <c r="BP7" s="80">
        <v>121.8</v>
      </c>
      <c r="BQ7" s="80">
        <v>124.8</v>
      </c>
      <c r="BR7" s="80">
        <v>130.4</v>
      </c>
      <c r="BS7" s="80">
        <v>100</v>
      </c>
      <c r="BT7" s="80">
        <v>3483.1</v>
      </c>
      <c r="BU7" s="80">
        <v>2121.9</v>
      </c>
      <c r="BV7" s="80">
        <v>760.1</v>
      </c>
      <c r="BW7" s="80">
        <v>887</v>
      </c>
      <c r="BX7" s="80">
        <v>466.5</v>
      </c>
      <c r="BY7" s="80">
        <v>1465.9</v>
      </c>
      <c r="BZ7" s="80">
        <v>1317.9</v>
      </c>
      <c r="CA7" s="80">
        <v>992.4</v>
      </c>
      <c r="CB7" s="80">
        <v>632.6</v>
      </c>
      <c r="CC7" s="80">
        <v>712.7</v>
      </c>
      <c r="CD7" s="80">
        <v>100</v>
      </c>
      <c r="CE7" s="80">
        <v>6235.7</v>
      </c>
      <c r="CF7" s="80">
        <v>9024.9</v>
      </c>
      <c r="CG7" s="80">
        <v>4534.1000000000004</v>
      </c>
      <c r="CH7" s="80">
        <v>6511.9</v>
      </c>
      <c r="CI7" s="80">
        <v>5407.4</v>
      </c>
      <c r="CJ7" s="80">
        <v>7540.4</v>
      </c>
      <c r="CK7" s="80">
        <v>7970</v>
      </c>
      <c r="CL7" s="80">
        <v>7914.4</v>
      </c>
      <c r="CM7" s="80">
        <v>7493.6</v>
      </c>
      <c r="CN7" s="80">
        <v>8013.5</v>
      </c>
      <c r="CO7" s="77">
        <v>382767</v>
      </c>
      <c r="CP7" s="77">
        <v>305178</v>
      </c>
      <c r="CQ7" s="77">
        <v>482432</v>
      </c>
      <c r="CR7" s="77">
        <v>275491</v>
      </c>
      <c r="CS7" s="77">
        <v>372565</v>
      </c>
      <c r="CT7" s="77">
        <v>1059040</v>
      </c>
      <c r="CU7" s="77">
        <v>1043769</v>
      </c>
      <c r="CV7" s="77">
        <v>1160012</v>
      </c>
      <c r="CW7" s="77">
        <v>1146099</v>
      </c>
      <c r="CX7" s="77">
        <v>1494682</v>
      </c>
      <c r="CY7" s="77">
        <v>33230</v>
      </c>
      <c r="CZ7" s="80">
        <v>47</v>
      </c>
      <c r="DA7" s="80">
        <v>45.9</v>
      </c>
      <c r="DB7" s="80">
        <v>53.1</v>
      </c>
      <c r="DC7" s="80">
        <v>44.7</v>
      </c>
      <c r="DD7" s="80">
        <v>50.1</v>
      </c>
      <c r="DE7" s="80">
        <v>40.200000000000003</v>
      </c>
      <c r="DF7" s="80">
        <v>37.299999999999997</v>
      </c>
      <c r="DG7" s="80">
        <v>36.299999999999997</v>
      </c>
      <c r="DH7" s="80">
        <v>38.4</v>
      </c>
      <c r="DI7" s="80">
        <v>37.700000000000003</v>
      </c>
      <c r="DJ7" s="80">
        <v>13.8</v>
      </c>
      <c r="DK7" s="80">
        <v>52.2</v>
      </c>
      <c r="DL7" s="80">
        <v>3.9</v>
      </c>
      <c r="DM7" s="80">
        <v>26.9</v>
      </c>
      <c r="DN7" s="80">
        <v>10</v>
      </c>
      <c r="DO7" s="80">
        <v>22.5</v>
      </c>
      <c r="DP7" s="80">
        <v>22.3</v>
      </c>
      <c r="DQ7" s="80">
        <v>22.1</v>
      </c>
      <c r="DR7" s="80">
        <v>21.1</v>
      </c>
      <c r="DS7" s="80">
        <v>20</v>
      </c>
      <c r="DT7" s="80">
        <v>97.5</v>
      </c>
      <c r="DU7" s="80">
        <v>68.8</v>
      </c>
      <c r="DV7" s="80">
        <v>42.2</v>
      </c>
      <c r="DW7" s="80">
        <v>21.6</v>
      </c>
      <c r="DX7" s="80">
        <v>15.7</v>
      </c>
      <c r="DY7" s="80">
        <v>160.30000000000001</v>
      </c>
      <c r="DZ7" s="80">
        <v>146.19999999999999</v>
      </c>
      <c r="EA7" s="80">
        <v>130.5</v>
      </c>
      <c r="EB7" s="80">
        <v>129.19999999999999</v>
      </c>
      <c r="EC7" s="80">
        <v>110.2</v>
      </c>
      <c r="ED7" s="80">
        <v>53.5</v>
      </c>
      <c r="EE7" s="80">
        <v>54.3</v>
      </c>
      <c r="EF7" s="80">
        <v>55.5</v>
      </c>
      <c r="EG7" s="80">
        <v>59.8</v>
      </c>
      <c r="EH7" s="80">
        <v>59.5</v>
      </c>
      <c r="EI7" s="80">
        <v>56.2</v>
      </c>
      <c r="EJ7" s="80">
        <v>57</v>
      </c>
      <c r="EK7" s="80">
        <v>57.7</v>
      </c>
      <c r="EL7" s="80">
        <v>59.8</v>
      </c>
      <c r="EM7" s="80">
        <v>59.6</v>
      </c>
      <c r="EN7" s="80" t="s">
        <v>123</v>
      </c>
      <c r="EO7" s="80">
        <v>0</v>
      </c>
      <c r="EP7" s="80">
        <v>0</v>
      </c>
      <c r="EQ7" s="80">
        <v>0</v>
      </c>
      <c r="ER7" s="80">
        <v>0</v>
      </c>
      <c r="ES7" s="80" t="s">
        <v>123</v>
      </c>
      <c r="ET7" s="80">
        <v>2.8</v>
      </c>
      <c r="EU7" s="80">
        <v>15.4</v>
      </c>
      <c r="EV7" s="80">
        <v>16.2</v>
      </c>
      <c r="EW7" s="80">
        <v>17.8</v>
      </c>
      <c r="EX7" s="77">
        <v>33230</v>
      </c>
      <c r="EY7" s="80">
        <v>47</v>
      </c>
      <c r="EZ7" s="80">
        <v>45.9</v>
      </c>
      <c r="FA7" s="80">
        <v>53.1</v>
      </c>
      <c r="FB7" s="80">
        <v>44.7</v>
      </c>
      <c r="FC7" s="80">
        <v>50.1</v>
      </c>
      <c r="FD7" s="80">
        <v>40.4</v>
      </c>
      <c r="FE7" s="80">
        <v>37.5</v>
      </c>
      <c r="FF7" s="80">
        <v>37</v>
      </c>
      <c r="FG7" s="80">
        <v>39.5</v>
      </c>
      <c r="FH7" s="80">
        <v>39.1</v>
      </c>
      <c r="FI7" s="80">
        <v>13.8</v>
      </c>
      <c r="FJ7" s="80">
        <v>52.2</v>
      </c>
      <c r="FK7" s="80">
        <v>3.9</v>
      </c>
      <c r="FL7" s="80">
        <v>26.9</v>
      </c>
      <c r="FM7" s="80">
        <v>10</v>
      </c>
      <c r="FN7" s="80">
        <v>23.5</v>
      </c>
      <c r="FO7" s="80">
        <v>23.1</v>
      </c>
      <c r="FP7" s="80">
        <v>22.6</v>
      </c>
      <c r="FQ7" s="80">
        <v>22</v>
      </c>
      <c r="FR7" s="80">
        <v>21.4</v>
      </c>
      <c r="FS7" s="80">
        <v>97.5</v>
      </c>
      <c r="FT7" s="80">
        <v>68.8</v>
      </c>
      <c r="FU7" s="80">
        <v>42.2</v>
      </c>
      <c r="FV7" s="80">
        <v>21.6</v>
      </c>
      <c r="FW7" s="80">
        <v>15.7</v>
      </c>
      <c r="FX7" s="80">
        <v>160.4</v>
      </c>
      <c r="FY7" s="80">
        <v>146</v>
      </c>
      <c r="FZ7" s="80">
        <v>121.2</v>
      </c>
      <c r="GA7" s="80">
        <v>106.1</v>
      </c>
      <c r="GB7" s="80">
        <v>89.6</v>
      </c>
      <c r="GC7" s="80">
        <v>53.5</v>
      </c>
      <c r="GD7" s="80">
        <v>54.3</v>
      </c>
      <c r="GE7" s="80">
        <v>55.5</v>
      </c>
      <c r="GF7" s="80">
        <v>59.8</v>
      </c>
      <c r="GG7" s="80">
        <v>59.5</v>
      </c>
      <c r="GH7" s="80">
        <v>56.7</v>
      </c>
      <c r="GI7" s="80">
        <v>57.6</v>
      </c>
      <c r="GJ7" s="80">
        <v>58.6</v>
      </c>
      <c r="GK7" s="80">
        <v>61.3</v>
      </c>
      <c r="GL7" s="80">
        <v>61.7</v>
      </c>
      <c r="GM7" s="80" t="s">
        <v>123</v>
      </c>
      <c r="GN7" s="80">
        <v>0</v>
      </c>
      <c r="GO7" s="80">
        <v>0</v>
      </c>
      <c r="GP7" s="80">
        <v>0</v>
      </c>
      <c r="GQ7" s="80">
        <v>0</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t="s">
        <v>123</v>
      </c>
      <c r="IW7" s="80" t="s">
        <v>123</v>
      </c>
      <c r="IX7" s="80" t="s">
        <v>123</v>
      </c>
      <c r="IY7" s="80" t="s">
        <v>123</v>
      </c>
      <c r="IZ7" s="80" t="s">
        <v>123</v>
      </c>
      <c r="JA7" s="80" t="s">
        <v>123</v>
      </c>
      <c r="JB7" s="80">
        <v>17.7</v>
      </c>
      <c r="JC7" s="80">
        <v>16.3</v>
      </c>
      <c r="JD7" s="80">
        <v>15.1</v>
      </c>
      <c r="JE7" s="80">
        <v>15.1</v>
      </c>
      <c r="JF7" s="80">
        <v>14</v>
      </c>
      <c r="JG7" s="80" t="s">
        <v>123</v>
      </c>
      <c r="JH7" s="80" t="s">
        <v>123</v>
      </c>
      <c r="JI7" s="80" t="s">
        <v>123</v>
      </c>
      <c r="JJ7" s="80" t="s">
        <v>123</v>
      </c>
      <c r="JK7" s="80" t="s">
        <v>123</v>
      </c>
      <c r="JL7" s="80">
        <v>24.3</v>
      </c>
      <c r="JM7" s="80">
        <v>29.6</v>
      </c>
      <c r="JN7" s="80">
        <v>37.700000000000003</v>
      </c>
      <c r="JO7" s="80">
        <v>25.4</v>
      </c>
      <c r="JP7" s="80">
        <v>20.100000000000001</v>
      </c>
      <c r="JQ7" s="80" t="s">
        <v>123</v>
      </c>
      <c r="JR7" s="80" t="s">
        <v>123</v>
      </c>
      <c r="JS7" s="80" t="s">
        <v>123</v>
      </c>
      <c r="JT7" s="80" t="s">
        <v>123</v>
      </c>
      <c r="JU7" s="80" t="s">
        <v>123</v>
      </c>
      <c r="JV7" s="80">
        <v>494.7</v>
      </c>
      <c r="JW7" s="80">
        <v>344.4</v>
      </c>
      <c r="JX7" s="80">
        <v>259.60000000000002</v>
      </c>
      <c r="JY7" s="80">
        <v>226.2</v>
      </c>
      <c r="JZ7" s="80">
        <v>224.7</v>
      </c>
      <c r="KA7" s="80" t="s">
        <v>123</v>
      </c>
      <c r="KB7" s="80" t="s">
        <v>123</v>
      </c>
      <c r="KC7" s="80" t="s">
        <v>123</v>
      </c>
      <c r="KD7" s="80" t="s">
        <v>123</v>
      </c>
      <c r="KE7" s="80" t="s">
        <v>123</v>
      </c>
      <c r="KF7" s="80">
        <v>18.899999999999999</v>
      </c>
      <c r="KG7" s="80">
        <v>22.3</v>
      </c>
      <c r="KH7" s="80">
        <v>25.5</v>
      </c>
      <c r="KI7" s="80">
        <v>45.2</v>
      </c>
      <c r="KJ7" s="80">
        <v>48.7</v>
      </c>
      <c r="KK7" s="80" t="s">
        <v>123</v>
      </c>
      <c r="KL7" s="80" t="s">
        <v>123</v>
      </c>
      <c r="KM7" s="80" t="s">
        <v>123</v>
      </c>
      <c r="KN7" s="80" t="s">
        <v>123</v>
      </c>
      <c r="KO7" s="80" t="s">
        <v>123</v>
      </c>
      <c r="KP7" s="80" t="s">
        <v>123</v>
      </c>
      <c r="KQ7" s="80">
        <v>60.9</v>
      </c>
      <c r="KR7" s="80">
        <v>100</v>
      </c>
      <c r="KS7" s="80">
        <v>100</v>
      </c>
      <c r="KT7" s="80">
        <v>100</v>
      </c>
      <c r="KU7" s="77" t="s">
        <v>123</v>
      </c>
      <c r="KV7" s="80" t="s">
        <v>123</v>
      </c>
      <c r="KW7" s="80" t="s">
        <v>123</v>
      </c>
      <c r="KX7" s="80" t="s">
        <v>123</v>
      </c>
      <c r="KY7" s="80" t="s">
        <v>123</v>
      </c>
      <c r="KZ7" s="80" t="s">
        <v>123</v>
      </c>
      <c r="LA7" s="80">
        <v>3.4</v>
      </c>
      <c r="LB7" s="80">
        <v>12.1</v>
      </c>
      <c r="LC7" s="80">
        <v>7.1</v>
      </c>
      <c r="LD7" s="80">
        <v>8.9</v>
      </c>
      <c r="LE7" s="80">
        <v>11.8</v>
      </c>
      <c r="LF7" s="80" t="s">
        <v>123</v>
      </c>
      <c r="LG7" s="80" t="s">
        <v>123</v>
      </c>
      <c r="LH7" s="80" t="s">
        <v>123</v>
      </c>
      <c r="LI7" s="80" t="s">
        <v>123</v>
      </c>
      <c r="LJ7" s="80" t="s">
        <v>123</v>
      </c>
      <c r="LK7" s="80">
        <v>0</v>
      </c>
      <c r="LL7" s="80">
        <v>1.4</v>
      </c>
      <c r="LM7" s="80">
        <v>8.6</v>
      </c>
      <c r="LN7" s="80">
        <v>2</v>
      </c>
      <c r="LO7" s="80">
        <v>1.4</v>
      </c>
      <c r="LP7" s="80" t="s">
        <v>123</v>
      </c>
      <c r="LQ7" s="80" t="s">
        <v>123</v>
      </c>
      <c r="LR7" s="80" t="s">
        <v>123</v>
      </c>
      <c r="LS7" s="80" t="s">
        <v>123</v>
      </c>
      <c r="LT7" s="80" t="s">
        <v>123</v>
      </c>
      <c r="LU7" s="80">
        <v>0</v>
      </c>
      <c r="LV7" s="80">
        <v>298.60000000000002</v>
      </c>
      <c r="LW7" s="80">
        <v>1092.0999999999999</v>
      </c>
      <c r="LX7" s="80">
        <v>1128.5999999999999</v>
      </c>
      <c r="LY7" s="80">
        <v>596.79999999999995</v>
      </c>
      <c r="LZ7" s="80" t="s">
        <v>123</v>
      </c>
      <c r="MA7" s="80" t="s">
        <v>123</v>
      </c>
      <c r="MB7" s="80" t="s">
        <v>123</v>
      </c>
      <c r="MC7" s="80" t="s">
        <v>123</v>
      </c>
      <c r="MD7" s="80" t="s">
        <v>123</v>
      </c>
      <c r="ME7" s="80">
        <v>0</v>
      </c>
      <c r="MF7" s="80">
        <v>1.7</v>
      </c>
      <c r="MG7" s="80">
        <v>2.9</v>
      </c>
      <c r="MH7" s="80">
        <v>3.4</v>
      </c>
      <c r="MI7" s="80">
        <v>5.6</v>
      </c>
      <c r="MJ7" s="80" t="s">
        <v>123</v>
      </c>
      <c r="MK7" s="80" t="s">
        <v>123</v>
      </c>
      <c r="ML7" s="80" t="s">
        <v>123</v>
      </c>
      <c r="MM7" s="80" t="s">
        <v>123</v>
      </c>
      <c r="MN7" s="80" t="s">
        <v>123</v>
      </c>
      <c r="MO7" s="80" t="s">
        <v>123</v>
      </c>
      <c r="MP7" s="80">
        <v>77.7</v>
      </c>
      <c r="MQ7" s="80">
        <v>100</v>
      </c>
      <c r="MR7" s="80">
        <v>100</v>
      </c>
      <c r="MS7" s="80">
        <v>100</v>
      </c>
      <c r="MT7" s="80">
        <v>5</v>
      </c>
      <c r="MU7" s="80">
        <v>5</v>
      </c>
      <c r="MV7" s="80">
        <v>5</v>
      </c>
      <c r="MW7" s="80">
        <v>5</v>
      </c>
      <c r="MX7" s="80" t="s">
        <v>123</v>
      </c>
      <c r="MY7" s="80" t="s">
        <v>123</v>
      </c>
      <c r="MZ7" s="80" t="s">
        <v>123</v>
      </c>
      <c r="NA7" s="80" t="s">
        <v>123</v>
      </c>
      <c r="NB7" s="80" t="s">
        <v>123</v>
      </c>
      <c r="NC7" s="80" t="s">
        <v>123</v>
      </c>
      <c r="ND7" s="80" t="s">
        <v>123</v>
      </c>
      <c r="NE7" s="80" t="s">
        <v>123</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127</v>
      </c>
      <c r="FA8" s="82"/>
      <c r="FB8" s="82"/>
      <c r="FC8" s="82"/>
      <c r="FD8" s="82"/>
      <c r="FE8" s="83"/>
      <c r="FF8" s="82"/>
      <c r="FG8" s="82"/>
      <c r="FH8" s="82" t="str">
        <f>FI4</f>
        <v>修繕費比率（％）</v>
      </c>
      <c r="FI8" s="82" t="b">
        <f>IF(SUM($L$6,$MT$7:$MW$7)=0,FALSE,TRUE)</f>
        <v>1</v>
      </c>
      <c r="FJ8" s="84" t="s">
        <v>127</v>
      </c>
      <c r="FK8" s="82"/>
      <c r="FL8" s="82"/>
      <c r="FM8" s="82"/>
      <c r="FN8" s="82"/>
      <c r="FO8" s="82"/>
      <c r="FP8" s="83"/>
      <c r="FQ8" s="82"/>
      <c r="FR8" s="82" t="str">
        <f>FS4</f>
        <v>企業債残高対料金収入比率（％）</v>
      </c>
      <c r="FS8" s="82" t="b">
        <f>IF(SUM($L$6,$MT$7:$MW$7)=0,FALSE,TRUE)</f>
        <v>1</v>
      </c>
      <c r="FT8" s="84" t="s">
        <v>127</v>
      </c>
      <c r="FU8" s="82"/>
      <c r="FV8" s="82"/>
      <c r="FW8" s="82"/>
      <c r="FX8" s="82"/>
      <c r="FY8" s="82"/>
      <c r="FZ8" s="82"/>
      <c r="GA8" s="83"/>
      <c r="GB8" s="82" t="str">
        <f>GC4</f>
        <v>有形固定資産減価償却率（％）</v>
      </c>
      <c r="GC8" s="82" t="b">
        <f>IF(SUM($L$6,$MT$7:$MW$7)=0,FALSE,TRUE)</f>
        <v>1</v>
      </c>
      <c r="GD8" s="84" t="s">
        <v>127</v>
      </c>
      <c r="GE8" s="82"/>
      <c r="GF8" s="82"/>
      <c r="GG8" s="82"/>
      <c r="GH8" s="82"/>
      <c r="GI8" s="82"/>
      <c r="GJ8" s="82"/>
      <c r="GK8" s="82"/>
      <c r="GL8" s="82" t="str">
        <f>GM4</f>
        <v>FIT収入割合（％）</v>
      </c>
      <c r="GM8" s="82" t="b">
        <f>IF(SUM($L$6,$MT$7:$MW$7)=0,FALSE,TRUE)</f>
        <v>1</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f>IF(SUM($M$7,$MX$7:$NA$7)=0,FALSE,TRUE)</f>
        <v>0</v>
      </c>
      <c r="IC8" s="84" t="s">
        <v>127</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f>IF(SUM($N$7,$NB$7:$NE$7)=0,FALSE,TRUE)</f>
        <v>0</v>
      </c>
      <c r="KB8" s="84" t="s">
        <v>127</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0</v>
      </c>
      <c r="KW8" s="84" t="s">
        <v>127</v>
      </c>
      <c r="KX8" s="82"/>
      <c r="KY8" s="82"/>
      <c r="KZ8" s="82"/>
      <c r="LA8" s="82"/>
      <c r="LB8" s="83"/>
      <c r="LC8" s="82"/>
      <c r="LD8" s="82"/>
      <c r="LE8" s="82" t="str">
        <f>LF4</f>
        <v>修繕費比率（％）</v>
      </c>
      <c r="LF8" s="82" t="b">
        <f>IF(SUM($O$7,$NF$7:$NI$7)=0,FALSE,TRUE)</f>
        <v>0</v>
      </c>
      <c r="LG8" s="84" t="s">
        <v>127</v>
      </c>
      <c r="LH8" s="82"/>
      <c r="LI8" s="82"/>
      <c r="LJ8" s="82"/>
      <c r="LK8" s="82"/>
      <c r="LL8" s="82"/>
      <c r="LM8" s="83"/>
      <c r="LN8" s="82"/>
      <c r="LO8" s="82" t="str">
        <f>LP4</f>
        <v>企業債残高対料金収入比率（％）</v>
      </c>
      <c r="LP8" s="82" t="b">
        <f>IF(SUM($O$7,$NF$7:$NI$7)=0,FALSE,TRUE)</f>
        <v>0</v>
      </c>
      <c r="LQ8" s="84" t="s">
        <v>127</v>
      </c>
      <c r="LR8" s="82"/>
      <c r="LS8" s="82"/>
      <c r="LT8" s="82"/>
      <c r="LU8" s="82"/>
      <c r="LV8" s="82"/>
      <c r="LW8" s="82"/>
      <c r="LX8" s="83"/>
      <c r="LY8" s="82" t="str">
        <f>LZ4</f>
        <v>有形固定資産減価償却率（％）</v>
      </c>
      <c r="LZ8" s="82" t="b">
        <f>IF(SUM($O$7,$NF$7:$NI$7)=0,FALSE,TRUE)</f>
        <v>0</v>
      </c>
      <c r="MA8" s="84" t="s">
        <v>127</v>
      </c>
      <c r="MB8" s="82"/>
      <c r="MC8" s="82"/>
      <c r="MD8" s="82"/>
      <c r="ME8" s="82"/>
      <c r="MF8" s="82"/>
      <c r="MG8" s="82"/>
      <c r="MH8" s="82"/>
      <c r="MI8" s="82" t="str">
        <f>MJ4</f>
        <v>FIT収入割合（％）</v>
      </c>
      <c r="MJ8" s="82" t="b">
        <f>IF(SUM($O$7,$NF$7:$NI$7)=0,FALSE,TRUE)</f>
        <v>0</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128</v>
      </c>
      <c r="C9" s="86" t="s">
        <v>129</v>
      </c>
      <c r="D9" s="86" t="s">
        <v>130</v>
      </c>
      <c r="E9" s="86" t="s">
        <v>131</v>
      </c>
      <c r="F9" s="86" t="s">
        <v>132</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133</v>
      </c>
      <c r="AX9" s="87"/>
      <c r="AY9" s="87"/>
      <c r="AZ9" s="87"/>
      <c r="BA9" s="87"/>
      <c r="BB9" s="87"/>
      <c r="BC9" s="81"/>
      <c r="BD9" s="82"/>
      <c r="BE9" s="82"/>
      <c r="BF9" s="82"/>
      <c r="BG9" s="82"/>
      <c r="BH9" s="82" t="s">
        <v>133</v>
      </c>
      <c r="BI9" s="87"/>
      <c r="BJ9" s="87"/>
      <c r="BK9" s="87"/>
      <c r="BL9" s="87"/>
      <c r="BM9" s="87"/>
      <c r="BN9" s="81"/>
      <c r="BO9" s="82"/>
      <c r="BP9" s="82"/>
      <c r="BQ9" s="82"/>
      <c r="BR9" s="82"/>
      <c r="BS9" s="82" t="s">
        <v>133</v>
      </c>
      <c r="BT9" s="87"/>
      <c r="BU9" s="87"/>
      <c r="BV9" s="87"/>
      <c r="BW9" s="87"/>
      <c r="BX9" s="87"/>
      <c r="BY9" s="81"/>
      <c r="BZ9" s="82"/>
      <c r="CA9" s="82"/>
      <c r="CB9" s="82"/>
      <c r="CC9" s="82"/>
      <c r="CD9" s="82" t="s">
        <v>133</v>
      </c>
      <c r="CE9" s="87"/>
      <c r="CF9" s="87"/>
      <c r="CG9" s="87"/>
      <c r="CH9" s="87"/>
      <c r="CI9" s="87"/>
      <c r="CJ9" s="81"/>
      <c r="CK9" s="82"/>
      <c r="CL9" s="82"/>
      <c r="CM9" s="82"/>
      <c r="CN9" s="82" t="s">
        <v>133</v>
      </c>
      <c r="CO9" s="87"/>
      <c r="CP9" s="87"/>
      <c r="CQ9" s="87"/>
      <c r="CR9" s="87"/>
      <c r="CS9" s="87"/>
      <c r="CT9" s="82"/>
      <c r="CU9" s="81"/>
      <c r="CV9" s="82"/>
      <c r="CW9" s="82"/>
      <c r="CX9" s="88" t="str">
        <f>"（最大出力合計"&amp;TEXT(CY7,"#,##0")&amp;"kW）"</f>
        <v>（最大出力合計33,230kW）</v>
      </c>
      <c r="CY9" s="82" t="s">
        <v>133</v>
      </c>
      <c r="CZ9" s="87"/>
      <c r="DA9" s="87"/>
      <c r="DB9" s="87"/>
      <c r="DC9" s="87"/>
      <c r="DD9" s="87"/>
      <c r="DE9" s="82"/>
      <c r="DF9" s="81"/>
      <c r="DG9" s="82"/>
      <c r="DH9" s="82"/>
      <c r="DI9" s="82" t="s">
        <v>133</v>
      </c>
      <c r="DJ9" s="87"/>
      <c r="DK9" s="87"/>
      <c r="DL9" s="87"/>
      <c r="DM9" s="87"/>
      <c r="DN9" s="87"/>
      <c r="DO9" s="82"/>
      <c r="DP9" s="82"/>
      <c r="DQ9" s="81"/>
      <c r="DR9" s="82"/>
      <c r="DS9" s="82" t="s">
        <v>133</v>
      </c>
      <c r="DT9" s="87"/>
      <c r="DU9" s="87"/>
      <c r="DV9" s="87"/>
      <c r="DW9" s="87"/>
      <c r="DX9" s="87"/>
      <c r="DY9" s="82"/>
      <c r="DZ9" s="82"/>
      <c r="EA9" s="82"/>
      <c r="EB9" s="81"/>
      <c r="EC9" s="82" t="s">
        <v>133</v>
      </c>
      <c r="ED9" s="87"/>
      <c r="EE9" s="87"/>
      <c r="EF9" s="87"/>
      <c r="EG9" s="87"/>
      <c r="EH9" s="87"/>
      <c r="EI9" s="82"/>
      <c r="EJ9" s="82"/>
      <c r="EK9" s="82"/>
      <c r="EL9" s="82"/>
      <c r="EM9" s="82" t="s">
        <v>133</v>
      </c>
      <c r="EN9" s="87"/>
      <c r="EO9" s="87"/>
      <c r="EP9" s="87"/>
      <c r="EQ9" s="87"/>
      <c r="ER9" s="87"/>
      <c r="ES9" s="81"/>
      <c r="ET9" s="81"/>
      <c r="EU9" s="81"/>
      <c r="EV9" s="81"/>
      <c r="EW9" s="88" t="str">
        <f>"（最大出力合計"&amp;TEXT(EX7,"#,##0")&amp;"kW）"</f>
        <v>（最大出力合計33,230kW）</v>
      </c>
      <c r="EX9" s="82" t="s">
        <v>133</v>
      </c>
      <c r="EY9" s="87"/>
      <c r="EZ9" s="87"/>
      <c r="FA9" s="87"/>
      <c r="FB9" s="87"/>
      <c r="FC9" s="87"/>
      <c r="FD9" s="82"/>
      <c r="FE9" s="81"/>
      <c r="FF9" s="82"/>
      <c r="FG9" s="82"/>
      <c r="FH9" s="82" t="s">
        <v>133</v>
      </c>
      <c r="FI9" s="87"/>
      <c r="FJ9" s="87"/>
      <c r="FK9" s="87"/>
      <c r="FL9" s="87"/>
      <c r="FM9" s="87"/>
      <c r="FN9" s="82"/>
      <c r="FO9" s="82"/>
      <c r="FP9" s="81"/>
      <c r="FQ9" s="82"/>
      <c r="FR9" s="82" t="s">
        <v>133</v>
      </c>
      <c r="FS9" s="87"/>
      <c r="FT9" s="87"/>
      <c r="FU9" s="87"/>
      <c r="FV9" s="87"/>
      <c r="FW9" s="87"/>
      <c r="FX9" s="82"/>
      <c r="FY9" s="82"/>
      <c r="FZ9" s="82"/>
      <c r="GA9" s="81"/>
      <c r="GB9" s="82" t="s">
        <v>133</v>
      </c>
      <c r="GC9" s="87"/>
      <c r="GD9" s="87"/>
      <c r="GE9" s="87"/>
      <c r="GF9" s="87"/>
      <c r="GG9" s="87"/>
      <c r="GH9" s="82"/>
      <c r="GI9" s="82"/>
      <c r="GJ9" s="82"/>
      <c r="GK9" s="82"/>
      <c r="GL9" s="82" t="s">
        <v>133</v>
      </c>
      <c r="GM9" s="87"/>
      <c r="GN9" s="87"/>
      <c r="GO9" s="87"/>
      <c r="GP9" s="87"/>
      <c r="GQ9" s="87"/>
      <c r="GR9" s="81"/>
      <c r="GS9" s="81"/>
      <c r="GT9" s="81"/>
      <c r="GU9" s="81"/>
      <c r="GV9" s="88" t="str">
        <f>"（最大出力合計"&amp;TEXT(GW7,"#,##0")&amp;"kW）"</f>
        <v>（最大出力合計-kW）</v>
      </c>
      <c r="GW9" s="82" t="s">
        <v>133</v>
      </c>
      <c r="GX9" s="87"/>
      <c r="GY9" s="87"/>
      <c r="GZ9" s="87"/>
      <c r="HA9" s="87"/>
      <c r="HB9" s="87"/>
      <c r="HC9" s="82"/>
      <c r="HD9" s="81"/>
      <c r="HE9" s="82"/>
      <c r="HF9" s="82"/>
      <c r="HG9" s="82" t="s">
        <v>133</v>
      </c>
      <c r="HH9" s="87"/>
      <c r="HI9" s="87"/>
      <c r="HJ9" s="87"/>
      <c r="HK9" s="87"/>
      <c r="HL9" s="87"/>
      <c r="HM9" s="82"/>
      <c r="HN9" s="82"/>
      <c r="HO9" s="81"/>
      <c r="HP9" s="82"/>
      <c r="HQ9" s="82" t="s">
        <v>133</v>
      </c>
      <c r="HR9" s="87"/>
      <c r="HS9" s="87"/>
      <c r="HT9" s="87"/>
      <c r="HU9" s="87"/>
      <c r="HV9" s="87"/>
      <c r="HW9" s="82"/>
      <c r="HX9" s="82"/>
      <c r="HY9" s="82"/>
      <c r="HZ9" s="81"/>
      <c r="IA9" s="82" t="s">
        <v>133</v>
      </c>
      <c r="IB9" s="87"/>
      <c r="IC9" s="87"/>
      <c r="ID9" s="87"/>
      <c r="IE9" s="87"/>
      <c r="IF9" s="87"/>
      <c r="IG9" s="82"/>
      <c r="IH9" s="82"/>
      <c r="II9" s="82"/>
      <c r="IJ9" s="82"/>
      <c r="IK9" s="82" t="s">
        <v>133</v>
      </c>
      <c r="IL9" s="87"/>
      <c r="IM9" s="87"/>
      <c r="IN9" s="87"/>
      <c r="IO9" s="87"/>
      <c r="IP9" s="87"/>
      <c r="IQ9" s="81"/>
      <c r="IR9" s="81"/>
      <c r="IS9" s="81"/>
      <c r="IT9" s="81"/>
      <c r="IU9" s="88" t="str">
        <f>"（最大出力合計"&amp;TEXT(IV7,"#,##0")&amp;"kW）"</f>
        <v>（最大出力合計-kW）</v>
      </c>
      <c r="IV9" s="82" t="s">
        <v>133</v>
      </c>
      <c r="IW9" s="87"/>
      <c r="IX9" s="87"/>
      <c r="IY9" s="87"/>
      <c r="IZ9" s="87"/>
      <c r="JA9" s="87"/>
      <c r="JB9" s="82"/>
      <c r="JC9" s="81"/>
      <c r="JD9" s="82"/>
      <c r="JE9" s="82"/>
      <c r="JF9" s="82" t="s">
        <v>133</v>
      </c>
      <c r="JG9" s="87"/>
      <c r="JH9" s="87"/>
      <c r="JI9" s="87"/>
      <c r="JJ9" s="87"/>
      <c r="JK9" s="87"/>
      <c r="JL9" s="82"/>
      <c r="JM9" s="82"/>
      <c r="JN9" s="81"/>
      <c r="JO9" s="82"/>
      <c r="JP9" s="82" t="s">
        <v>133</v>
      </c>
      <c r="JQ9" s="87"/>
      <c r="JR9" s="87"/>
      <c r="JS9" s="87"/>
      <c r="JT9" s="87"/>
      <c r="JU9" s="87"/>
      <c r="JV9" s="82"/>
      <c r="JW9" s="82"/>
      <c r="JX9" s="82"/>
      <c r="JY9" s="81"/>
      <c r="JZ9" s="82" t="s">
        <v>133</v>
      </c>
      <c r="KA9" s="87"/>
      <c r="KB9" s="87"/>
      <c r="KC9" s="87"/>
      <c r="KD9" s="87"/>
      <c r="KE9" s="87"/>
      <c r="KF9" s="82"/>
      <c r="KG9" s="82"/>
      <c r="KH9" s="82"/>
      <c r="KI9" s="82"/>
      <c r="KJ9" s="82" t="s">
        <v>133</v>
      </c>
      <c r="KK9" s="87"/>
      <c r="KL9" s="87"/>
      <c r="KM9" s="87"/>
      <c r="KN9" s="87"/>
      <c r="KO9" s="87"/>
      <c r="KP9" s="81"/>
      <c r="KQ9" s="81"/>
      <c r="KR9" s="81"/>
      <c r="KS9" s="81"/>
      <c r="KT9" s="88" t="str">
        <f>"（最大出力合計"&amp;TEXT(KU7,"#,##0")&amp;"kW）"</f>
        <v>（最大出力合計-kW）</v>
      </c>
      <c r="KU9" s="82" t="s">
        <v>133</v>
      </c>
      <c r="KV9" s="87"/>
      <c r="KW9" s="87"/>
      <c r="KX9" s="87"/>
      <c r="KY9" s="87"/>
      <c r="KZ9" s="87"/>
      <c r="LA9" s="82"/>
      <c r="LB9" s="81"/>
      <c r="LC9" s="82"/>
      <c r="LD9" s="82"/>
      <c r="LE9" s="82" t="s">
        <v>133</v>
      </c>
      <c r="LF9" s="87"/>
      <c r="LG9" s="87"/>
      <c r="LH9" s="87"/>
      <c r="LI9" s="87"/>
      <c r="LJ9" s="87"/>
      <c r="LK9" s="82"/>
      <c r="LL9" s="82"/>
      <c r="LM9" s="81"/>
      <c r="LN9" s="82"/>
      <c r="LO9" s="82" t="s">
        <v>133</v>
      </c>
      <c r="LP9" s="87"/>
      <c r="LQ9" s="87"/>
      <c r="LR9" s="87"/>
      <c r="LS9" s="87"/>
      <c r="LT9" s="87"/>
      <c r="LU9" s="82"/>
      <c r="LV9" s="82"/>
      <c r="LW9" s="82"/>
      <c r="LX9" s="81"/>
      <c r="LY9" s="82" t="s">
        <v>133</v>
      </c>
      <c r="LZ9" s="87"/>
      <c r="MA9" s="87"/>
      <c r="MB9" s="87"/>
      <c r="MC9" s="87"/>
      <c r="MD9" s="87"/>
      <c r="ME9" s="82"/>
      <c r="MF9" s="82"/>
      <c r="MG9" s="82"/>
      <c r="MH9" s="82"/>
      <c r="MI9" s="82" t="s">
        <v>133</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134</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135</v>
      </c>
      <c r="AX11" s="92">
        <f>AX7</f>
        <v>106.1</v>
      </c>
      <c r="AY11" s="92">
        <f>AY7</f>
        <v>97.9</v>
      </c>
      <c r="AZ11" s="92">
        <f>AZ7</f>
        <v>127.1</v>
      </c>
      <c r="BA11" s="92">
        <f>BA7</f>
        <v>104.6</v>
      </c>
      <c r="BB11" s="92">
        <f>BB7</f>
        <v>113.9</v>
      </c>
      <c r="BC11" s="81"/>
      <c r="BD11" s="81"/>
      <c r="BE11" s="81"/>
      <c r="BF11" s="81"/>
      <c r="BG11" s="81"/>
      <c r="BH11" s="91" t="s">
        <v>135</v>
      </c>
      <c r="BI11" s="92">
        <f>BI7</f>
        <v>113.3</v>
      </c>
      <c r="BJ11" s="92">
        <f>BJ7</f>
        <v>76.5</v>
      </c>
      <c r="BK11" s="92">
        <f>BK7</f>
        <v>133</v>
      </c>
      <c r="BL11" s="92">
        <f>BL7</f>
        <v>103.3</v>
      </c>
      <c r="BM11" s="92">
        <f>BM7</f>
        <v>111.8</v>
      </c>
      <c r="BN11" s="81"/>
      <c r="BO11" s="81"/>
      <c r="BP11" s="81"/>
      <c r="BQ11" s="81"/>
      <c r="BR11" s="81"/>
      <c r="BS11" s="91" t="s">
        <v>135</v>
      </c>
      <c r="BT11" s="92">
        <f>BT7</f>
        <v>3483.1</v>
      </c>
      <c r="BU11" s="92">
        <f>BU7</f>
        <v>2121.9</v>
      </c>
      <c r="BV11" s="92">
        <f>BV7</f>
        <v>760.1</v>
      </c>
      <c r="BW11" s="92">
        <f>BW7</f>
        <v>887</v>
      </c>
      <c r="BX11" s="92">
        <f>BX7</f>
        <v>466.5</v>
      </c>
      <c r="BY11" s="81"/>
      <c r="BZ11" s="81"/>
      <c r="CA11" s="81"/>
      <c r="CB11" s="81"/>
      <c r="CC11" s="81"/>
      <c r="CD11" s="91" t="s">
        <v>135</v>
      </c>
      <c r="CE11" s="92">
        <f>CE7</f>
        <v>6235.7</v>
      </c>
      <c r="CF11" s="92">
        <f>CF7</f>
        <v>9024.9</v>
      </c>
      <c r="CG11" s="92">
        <f>CG7</f>
        <v>4534.1000000000004</v>
      </c>
      <c r="CH11" s="92">
        <f>CH7</f>
        <v>6511.9</v>
      </c>
      <c r="CI11" s="92">
        <f>CI7</f>
        <v>5407.4</v>
      </c>
      <c r="CJ11" s="81"/>
      <c r="CK11" s="81"/>
      <c r="CL11" s="81"/>
      <c r="CM11" s="81"/>
      <c r="CN11" s="91" t="s">
        <v>135</v>
      </c>
      <c r="CO11" s="93">
        <f>CO7</f>
        <v>382767</v>
      </c>
      <c r="CP11" s="93">
        <f>CP7</f>
        <v>305178</v>
      </c>
      <c r="CQ11" s="93">
        <f>CQ7</f>
        <v>482432</v>
      </c>
      <c r="CR11" s="93">
        <f>CR7</f>
        <v>275491</v>
      </c>
      <c r="CS11" s="93">
        <f>CS7</f>
        <v>372565</v>
      </c>
      <c r="CT11" s="81"/>
      <c r="CU11" s="81"/>
      <c r="CV11" s="81"/>
      <c r="CW11" s="81"/>
      <c r="CX11" s="81"/>
      <c r="CY11" s="91" t="s">
        <v>135</v>
      </c>
      <c r="CZ11" s="92">
        <f>CZ7</f>
        <v>47</v>
      </c>
      <c r="DA11" s="92">
        <f>DA7</f>
        <v>45.9</v>
      </c>
      <c r="DB11" s="92">
        <f>DB7</f>
        <v>53.1</v>
      </c>
      <c r="DC11" s="92">
        <f>DC7</f>
        <v>44.7</v>
      </c>
      <c r="DD11" s="92">
        <f>DD7</f>
        <v>50.1</v>
      </c>
      <c r="DE11" s="81"/>
      <c r="DF11" s="81"/>
      <c r="DG11" s="81"/>
      <c r="DH11" s="81"/>
      <c r="DI11" s="91" t="s">
        <v>135</v>
      </c>
      <c r="DJ11" s="92">
        <f>DJ7</f>
        <v>13.8</v>
      </c>
      <c r="DK11" s="92">
        <f>DK7</f>
        <v>52.2</v>
      </c>
      <c r="DL11" s="92">
        <f>DL7</f>
        <v>3.9</v>
      </c>
      <c r="DM11" s="92">
        <f>DM7</f>
        <v>26.9</v>
      </c>
      <c r="DN11" s="92">
        <f>DN7</f>
        <v>10</v>
      </c>
      <c r="DO11" s="81"/>
      <c r="DP11" s="81"/>
      <c r="DQ11" s="81"/>
      <c r="DR11" s="81"/>
      <c r="DS11" s="91" t="s">
        <v>135</v>
      </c>
      <c r="DT11" s="92">
        <f>DT7</f>
        <v>97.5</v>
      </c>
      <c r="DU11" s="92">
        <f>DU7</f>
        <v>68.8</v>
      </c>
      <c r="DV11" s="92">
        <f>DV7</f>
        <v>42.2</v>
      </c>
      <c r="DW11" s="92">
        <f>DW7</f>
        <v>21.6</v>
      </c>
      <c r="DX11" s="92">
        <f>DX7</f>
        <v>15.7</v>
      </c>
      <c r="DY11" s="81"/>
      <c r="DZ11" s="81"/>
      <c r="EA11" s="81"/>
      <c r="EB11" s="81"/>
      <c r="EC11" s="91" t="s">
        <v>135</v>
      </c>
      <c r="ED11" s="92">
        <f>ED7</f>
        <v>53.5</v>
      </c>
      <c r="EE11" s="92">
        <f>EE7</f>
        <v>54.3</v>
      </c>
      <c r="EF11" s="92">
        <f>EF7</f>
        <v>55.5</v>
      </c>
      <c r="EG11" s="92">
        <f>EG7</f>
        <v>59.8</v>
      </c>
      <c r="EH11" s="92">
        <f>EH7</f>
        <v>59.5</v>
      </c>
      <c r="EI11" s="81"/>
      <c r="EJ11" s="81"/>
      <c r="EK11" s="81"/>
      <c r="EL11" s="81"/>
      <c r="EM11" s="91" t="s">
        <v>135</v>
      </c>
      <c r="EN11" s="92" t="str">
        <f>EN7</f>
        <v>-</v>
      </c>
      <c r="EO11" s="92">
        <f>EO7</f>
        <v>0</v>
      </c>
      <c r="EP11" s="92">
        <f>EP7</f>
        <v>0</v>
      </c>
      <c r="EQ11" s="92">
        <f>EQ7</f>
        <v>0</v>
      </c>
      <c r="ER11" s="92">
        <f>ER7</f>
        <v>0</v>
      </c>
      <c r="ES11" s="81"/>
      <c r="ET11" s="81"/>
      <c r="EU11" s="81"/>
      <c r="EV11" s="81"/>
      <c r="EW11" s="81"/>
      <c r="EX11" s="91" t="s">
        <v>135</v>
      </c>
      <c r="EY11" s="92">
        <f>EY7</f>
        <v>47</v>
      </c>
      <c r="EZ11" s="92">
        <f>EZ7</f>
        <v>45.9</v>
      </c>
      <c r="FA11" s="92">
        <f>FA7</f>
        <v>53.1</v>
      </c>
      <c r="FB11" s="92">
        <f>FB7</f>
        <v>44.7</v>
      </c>
      <c r="FC11" s="92">
        <f>FC7</f>
        <v>50.1</v>
      </c>
      <c r="FD11" s="81"/>
      <c r="FE11" s="81"/>
      <c r="FF11" s="81"/>
      <c r="FG11" s="81"/>
      <c r="FH11" s="91" t="s">
        <v>135</v>
      </c>
      <c r="FI11" s="92">
        <f>FI7</f>
        <v>13.8</v>
      </c>
      <c r="FJ11" s="92">
        <f>FJ7</f>
        <v>52.2</v>
      </c>
      <c r="FK11" s="92">
        <f>FK7</f>
        <v>3.9</v>
      </c>
      <c r="FL11" s="92">
        <f>FL7</f>
        <v>26.9</v>
      </c>
      <c r="FM11" s="92">
        <f>FM7</f>
        <v>10</v>
      </c>
      <c r="FN11" s="81"/>
      <c r="FO11" s="81"/>
      <c r="FP11" s="81"/>
      <c r="FQ11" s="81"/>
      <c r="FR11" s="91" t="s">
        <v>135</v>
      </c>
      <c r="FS11" s="92">
        <f>FS7</f>
        <v>97.5</v>
      </c>
      <c r="FT11" s="92">
        <f>FT7</f>
        <v>68.8</v>
      </c>
      <c r="FU11" s="92">
        <f>FU7</f>
        <v>42.2</v>
      </c>
      <c r="FV11" s="92">
        <f>FV7</f>
        <v>21.6</v>
      </c>
      <c r="FW11" s="92">
        <f>FW7</f>
        <v>15.7</v>
      </c>
      <c r="FX11" s="81"/>
      <c r="FY11" s="81"/>
      <c r="FZ11" s="81"/>
      <c r="GA11" s="81"/>
      <c r="GB11" s="91" t="s">
        <v>135</v>
      </c>
      <c r="GC11" s="92">
        <f>GC7</f>
        <v>53.5</v>
      </c>
      <c r="GD11" s="92">
        <f>GD7</f>
        <v>54.3</v>
      </c>
      <c r="GE11" s="92">
        <f>GE7</f>
        <v>55.5</v>
      </c>
      <c r="GF11" s="92">
        <f>GF7</f>
        <v>59.8</v>
      </c>
      <c r="GG11" s="92">
        <f>GG7</f>
        <v>59.5</v>
      </c>
      <c r="GH11" s="81"/>
      <c r="GI11" s="81"/>
      <c r="GJ11" s="81"/>
      <c r="GK11" s="81"/>
      <c r="GL11" s="91" t="s">
        <v>135</v>
      </c>
      <c r="GM11" s="92" t="str">
        <f>GM7</f>
        <v>-</v>
      </c>
      <c r="GN11" s="92">
        <f>GN7</f>
        <v>0</v>
      </c>
      <c r="GO11" s="92">
        <f>GO7</f>
        <v>0</v>
      </c>
      <c r="GP11" s="92">
        <f>GP7</f>
        <v>0</v>
      </c>
      <c r="GQ11" s="92">
        <f>GQ7</f>
        <v>0</v>
      </c>
      <c r="GR11" s="81"/>
      <c r="GS11" s="81"/>
      <c r="GT11" s="81"/>
      <c r="GU11" s="81"/>
      <c r="GV11" s="81"/>
      <c r="GW11" s="91" t="s">
        <v>135</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135</v>
      </c>
      <c r="HR11" s="92" t="str">
        <f>HR7</f>
        <v>-</v>
      </c>
      <c r="HS11" s="92" t="str">
        <f>HS7</f>
        <v>-</v>
      </c>
      <c r="HT11" s="92" t="str">
        <f>HT7</f>
        <v>-</v>
      </c>
      <c r="HU11" s="92" t="str">
        <f>HU7</f>
        <v>-</v>
      </c>
      <c r="HV11" s="92" t="str">
        <f>HV7</f>
        <v>-</v>
      </c>
      <c r="HW11" s="81"/>
      <c r="HX11" s="81"/>
      <c r="HY11" s="81"/>
      <c r="HZ11" s="81"/>
      <c r="IA11" s="91" t="s">
        <v>135</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135</v>
      </c>
      <c r="IW11" s="92" t="str">
        <f>IW7</f>
        <v>-</v>
      </c>
      <c r="IX11" s="92" t="str">
        <f>IX7</f>
        <v>-</v>
      </c>
      <c r="IY11" s="92" t="str">
        <f>IY7</f>
        <v>-</v>
      </c>
      <c r="IZ11" s="92" t="str">
        <f>IZ7</f>
        <v>-</v>
      </c>
      <c r="JA11" s="92" t="str">
        <f>JA7</f>
        <v>-</v>
      </c>
      <c r="JB11" s="81"/>
      <c r="JC11" s="81"/>
      <c r="JD11" s="81"/>
      <c r="JE11" s="81"/>
      <c r="JF11" s="91" t="s">
        <v>135</v>
      </c>
      <c r="JG11" s="92" t="str">
        <f>JG7</f>
        <v>-</v>
      </c>
      <c r="JH11" s="92" t="str">
        <f>JH7</f>
        <v>-</v>
      </c>
      <c r="JI11" s="92" t="str">
        <f>JI7</f>
        <v>-</v>
      </c>
      <c r="JJ11" s="92" t="str">
        <f>JJ7</f>
        <v>-</v>
      </c>
      <c r="JK11" s="92" t="str">
        <f>JK7</f>
        <v>-</v>
      </c>
      <c r="JL11" s="81"/>
      <c r="JM11" s="81"/>
      <c r="JN11" s="81"/>
      <c r="JO11" s="81"/>
      <c r="JP11" s="91" t="s">
        <v>135</v>
      </c>
      <c r="JQ11" s="92" t="str">
        <f>JQ7</f>
        <v>-</v>
      </c>
      <c r="JR11" s="92" t="str">
        <f>JR7</f>
        <v>-</v>
      </c>
      <c r="JS11" s="92" t="str">
        <f>JS7</f>
        <v>-</v>
      </c>
      <c r="JT11" s="92" t="str">
        <f>JT7</f>
        <v>-</v>
      </c>
      <c r="JU11" s="92" t="str">
        <f>JU7</f>
        <v>-</v>
      </c>
      <c r="JV11" s="81"/>
      <c r="JW11" s="81"/>
      <c r="JX11" s="81"/>
      <c r="JY11" s="81"/>
      <c r="JZ11" s="91" t="s">
        <v>135</v>
      </c>
      <c r="KA11" s="92" t="str">
        <f>KA7</f>
        <v>-</v>
      </c>
      <c r="KB11" s="92" t="str">
        <f>KB7</f>
        <v>-</v>
      </c>
      <c r="KC11" s="92" t="str">
        <f>KC7</f>
        <v>-</v>
      </c>
      <c r="KD11" s="92" t="str">
        <f>KD7</f>
        <v>-</v>
      </c>
      <c r="KE11" s="92" t="str">
        <f>KE7</f>
        <v>-</v>
      </c>
      <c r="KF11" s="81"/>
      <c r="KG11" s="81"/>
      <c r="KH11" s="81"/>
      <c r="KI11" s="81"/>
      <c r="KJ11" s="91" t="s">
        <v>135</v>
      </c>
      <c r="KK11" s="92" t="str">
        <f>KK7</f>
        <v>-</v>
      </c>
      <c r="KL11" s="92" t="str">
        <f>KL7</f>
        <v>-</v>
      </c>
      <c r="KM11" s="92" t="str">
        <f>KM7</f>
        <v>-</v>
      </c>
      <c r="KN11" s="92" t="str">
        <f>KN7</f>
        <v>-</v>
      </c>
      <c r="KO11" s="92" t="str">
        <f>KO7</f>
        <v>-</v>
      </c>
      <c r="KP11" s="81"/>
      <c r="KQ11" s="81"/>
      <c r="KR11" s="81"/>
      <c r="KS11" s="81"/>
      <c r="KT11" s="81"/>
      <c r="KU11" s="91" t="s">
        <v>135</v>
      </c>
      <c r="KV11" s="92" t="str">
        <f>KV7</f>
        <v>-</v>
      </c>
      <c r="KW11" s="92" t="str">
        <f>KW7</f>
        <v>-</v>
      </c>
      <c r="KX11" s="92" t="str">
        <f>KX7</f>
        <v>-</v>
      </c>
      <c r="KY11" s="92" t="str">
        <f>KY7</f>
        <v>-</v>
      </c>
      <c r="KZ11" s="92" t="str">
        <f>KZ7</f>
        <v>-</v>
      </c>
      <c r="LA11" s="81"/>
      <c r="LB11" s="81"/>
      <c r="LC11" s="81"/>
      <c r="LD11" s="81"/>
      <c r="LE11" s="91" t="s">
        <v>135</v>
      </c>
      <c r="LF11" s="92" t="str">
        <f>LF7</f>
        <v>-</v>
      </c>
      <c r="LG11" s="92" t="str">
        <f>LG7</f>
        <v>-</v>
      </c>
      <c r="LH11" s="92" t="str">
        <f>LH7</f>
        <v>-</v>
      </c>
      <c r="LI11" s="92" t="str">
        <f>LI7</f>
        <v>-</v>
      </c>
      <c r="LJ11" s="92" t="str">
        <f>LJ7</f>
        <v>-</v>
      </c>
      <c r="LK11" s="81"/>
      <c r="LL11" s="81"/>
      <c r="LM11" s="81"/>
      <c r="LN11" s="81"/>
      <c r="LO11" s="91" t="s">
        <v>135</v>
      </c>
      <c r="LP11" s="92" t="str">
        <f>LP7</f>
        <v>-</v>
      </c>
      <c r="LQ11" s="92" t="str">
        <f>LQ7</f>
        <v>-</v>
      </c>
      <c r="LR11" s="92" t="str">
        <f>LR7</f>
        <v>-</v>
      </c>
      <c r="LS11" s="92" t="str">
        <f>LS7</f>
        <v>-</v>
      </c>
      <c r="LT11" s="92" t="str">
        <f>LT7</f>
        <v>-</v>
      </c>
      <c r="LU11" s="81"/>
      <c r="LV11" s="81"/>
      <c r="LW11" s="81"/>
      <c r="LX11" s="81"/>
      <c r="LY11" s="91" t="s">
        <v>135</v>
      </c>
      <c r="LZ11" s="92" t="str">
        <f>LZ7</f>
        <v>-</v>
      </c>
      <c r="MA11" s="92" t="str">
        <f>MA7</f>
        <v>-</v>
      </c>
      <c r="MB11" s="92" t="str">
        <f>MB7</f>
        <v>-</v>
      </c>
      <c r="MC11" s="92" t="str">
        <f>MC7</f>
        <v>-</v>
      </c>
      <c r="MD11" s="92" t="str">
        <f>MD7</f>
        <v>-</v>
      </c>
      <c r="ME11" s="81"/>
      <c r="MF11" s="81"/>
      <c r="MG11" s="81"/>
      <c r="MH11" s="81"/>
      <c r="MI11" s="91" t="s">
        <v>135</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138</v>
      </c>
      <c r="AX12" s="92">
        <f>BC7</f>
        <v>108.4</v>
      </c>
      <c r="AY12" s="92">
        <f>BD7</f>
        <v>110.1</v>
      </c>
      <c r="AZ12" s="92">
        <f>BE7</f>
        <v>119.7</v>
      </c>
      <c r="BA12" s="92">
        <f>BF7</f>
        <v>125.7</v>
      </c>
      <c r="BB12" s="92">
        <f>BG7</f>
        <v>129.69999999999999</v>
      </c>
      <c r="BC12" s="81"/>
      <c r="BD12" s="81"/>
      <c r="BE12" s="81"/>
      <c r="BF12" s="81"/>
      <c r="BG12" s="81"/>
      <c r="BH12" s="91" t="s">
        <v>138</v>
      </c>
      <c r="BI12" s="92">
        <f>BN7</f>
        <v>112.4</v>
      </c>
      <c r="BJ12" s="92">
        <f>BO7</f>
        <v>112.7</v>
      </c>
      <c r="BK12" s="92">
        <f>BP7</f>
        <v>121.8</v>
      </c>
      <c r="BL12" s="92">
        <f>BQ7</f>
        <v>124.8</v>
      </c>
      <c r="BM12" s="92">
        <f>BR7</f>
        <v>130.4</v>
      </c>
      <c r="BN12" s="81"/>
      <c r="BO12" s="81"/>
      <c r="BP12" s="81"/>
      <c r="BQ12" s="81"/>
      <c r="BR12" s="81"/>
      <c r="BS12" s="91" t="s">
        <v>139</v>
      </c>
      <c r="BT12" s="92">
        <f>BY7</f>
        <v>1465.9</v>
      </c>
      <c r="BU12" s="92">
        <f>BZ7</f>
        <v>1317.9</v>
      </c>
      <c r="BV12" s="92">
        <f>CA7</f>
        <v>992.4</v>
      </c>
      <c r="BW12" s="92">
        <f>CB7</f>
        <v>632.6</v>
      </c>
      <c r="BX12" s="92">
        <f>CC7</f>
        <v>712.7</v>
      </c>
      <c r="BY12" s="81"/>
      <c r="BZ12" s="81"/>
      <c r="CA12" s="81"/>
      <c r="CB12" s="81"/>
      <c r="CC12" s="81"/>
      <c r="CD12" s="91" t="s">
        <v>138</v>
      </c>
      <c r="CE12" s="92">
        <f>CJ7</f>
        <v>7540.4</v>
      </c>
      <c r="CF12" s="92">
        <f>CK7</f>
        <v>7970</v>
      </c>
      <c r="CG12" s="92">
        <f>CL7</f>
        <v>7914.4</v>
      </c>
      <c r="CH12" s="92">
        <f>CM7</f>
        <v>7493.6</v>
      </c>
      <c r="CI12" s="92">
        <f>CN7</f>
        <v>8013.5</v>
      </c>
      <c r="CJ12" s="81"/>
      <c r="CK12" s="81"/>
      <c r="CL12" s="81"/>
      <c r="CM12" s="81"/>
      <c r="CN12" s="91" t="s">
        <v>138</v>
      </c>
      <c r="CO12" s="93">
        <f>CT7</f>
        <v>1059040</v>
      </c>
      <c r="CP12" s="93">
        <f>CU7</f>
        <v>1043769</v>
      </c>
      <c r="CQ12" s="93">
        <f>CV7</f>
        <v>1160012</v>
      </c>
      <c r="CR12" s="93">
        <f>CW7</f>
        <v>1146099</v>
      </c>
      <c r="CS12" s="93">
        <f>CX7</f>
        <v>1494682</v>
      </c>
      <c r="CT12" s="81"/>
      <c r="CU12" s="81"/>
      <c r="CV12" s="81"/>
      <c r="CW12" s="81"/>
      <c r="CX12" s="81"/>
      <c r="CY12" s="91" t="s">
        <v>138</v>
      </c>
      <c r="CZ12" s="92">
        <f>DE7</f>
        <v>40.200000000000003</v>
      </c>
      <c r="DA12" s="92">
        <f>DF7</f>
        <v>37.299999999999997</v>
      </c>
      <c r="DB12" s="92">
        <f>DG7</f>
        <v>36.299999999999997</v>
      </c>
      <c r="DC12" s="92">
        <f>DH7</f>
        <v>38.4</v>
      </c>
      <c r="DD12" s="92">
        <f>DI7</f>
        <v>37.700000000000003</v>
      </c>
      <c r="DE12" s="81"/>
      <c r="DF12" s="81"/>
      <c r="DG12" s="81"/>
      <c r="DH12" s="81"/>
      <c r="DI12" s="91" t="s">
        <v>138</v>
      </c>
      <c r="DJ12" s="92">
        <f>DO7</f>
        <v>22.5</v>
      </c>
      <c r="DK12" s="92">
        <f>DP7</f>
        <v>22.3</v>
      </c>
      <c r="DL12" s="92">
        <f>DQ7</f>
        <v>22.1</v>
      </c>
      <c r="DM12" s="92">
        <f>DR7</f>
        <v>21.1</v>
      </c>
      <c r="DN12" s="92">
        <f>DS7</f>
        <v>20</v>
      </c>
      <c r="DO12" s="81"/>
      <c r="DP12" s="81"/>
      <c r="DQ12" s="81"/>
      <c r="DR12" s="81"/>
      <c r="DS12" s="91" t="s">
        <v>138</v>
      </c>
      <c r="DT12" s="92">
        <f>DY7</f>
        <v>160.30000000000001</v>
      </c>
      <c r="DU12" s="92">
        <f>DZ7</f>
        <v>146.19999999999999</v>
      </c>
      <c r="DV12" s="92">
        <f>EA7</f>
        <v>130.5</v>
      </c>
      <c r="DW12" s="92">
        <f>EB7</f>
        <v>129.19999999999999</v>
      </c>
      <c r="DX12" s="92">
        <f>EC7</f>
        <v>110.2</v>
      </c>
      <c r="DY12" s="81"/>
      <c r="DZ12" s="81"/>
      <c r="EA12" s="81"/>
      <c r="EB12" s="81"/>
      <c r="EC12" s="91" t="s">
        <v>138</v>
      </c>
      <c r="ED12" s="92">
        <f>EI7</f>
        <v>56.2</v>
      </c>
      <c r="EE12" s="92">
        <f>EJ7</f>
        <v>57</v>
      </c>
      <c r="EF12" s="92">
        <f>EK7</f>
        <v>57.7</v>
      </c>
      <c r="EG12" s="92">
        <f>EL7</f>
        <v>59.8</v>
      </c>
      <c r="EH12" s="92">
        <f>EM7</f>
        <v>59.6</v>
      </c>
      <c r="EI12" s="81"/>
      <c r="EJ12" s="81"/>
      <c r="EK12" s="81"/>
      <c r="EL12" s="81"/>
      <c r="EM12" s="91" t="s">
        <v>138</v>
      </c>
      <c r="EN12" s="92" t="str">
        <f>ES7</f>
        <v>-</v>
      </c>
      <c r="EO12" s="92">
        <f>ET7</f>
        <v>2.8</v>
      </c>
      <c r="EP12" s="92">
        <f>EU7</f>
        <v>15.4</v>
      </c>
      <c r="EQ12" s="92">
        <f>EV7</f>
        <v>16.2</v>
      </c>
      <c r="ER12" s="92">
        <f>EW7</f>
        <v>17.8</v>
      </c>
      <c r="ES12" s="81"/>
      <c r="ET12" s="81"/>
      <c r="EU12" s="81"/>
      <c r="EV12" s="81"/>
      <c r="EW12" s="81"/>
      <c r="EX12" s="91" t="s">
        <v>138</v>
      </c>
      <c r="EY12" s="92">
        <f>IF($EY$8,FD7,"-")</f>
        <v>40.4</v>
      </c>
      <c r="EZ12" s="92">
        <f>IF($EY$8,FE7,"-")</f>
        <v>37.5</v>
      </c>
      <c r="FA12" s="92">
        <f>IF($EY$8,FF7,"-")</f>
        <v>37</v>
      </c>
      <c r="FB12" s="92">
        <f>IF($EY$8,FG7,"-")</f>
        <v>39.5</v>
      </c>
      <c r="FC12" s="92">
        <f>IF($EY$8,FH7,"-")</f>
        <v>39.1</v>
      </c>
      <c r="FD12" s="81"/>
      <c r="FE12" s="81"/>
      <c r="FF12" s="81"/>
      <c r="FG12" s="81"/>
      <c r="FH12" s="91" t="s">
        <v>138</v>
      </c>
      <c r="FI12" s="92">
        <f>IF($FI$8,FN7,"-")</f>
        <v>23.5</v>
      </c>
      <c r="FJ12" s="92">
        <f>IF($FI$8,FO7,"-")</f>
        <v>23.1</v>
      </c>
      <c r="FK12" s="92">
        <f>IF($FI$8,FP7,"-")</f>
        <v>22.6</v>
      </c>
      <c r="FL12" s="92">
        <f>IF($FI$8,FQ7,"-")</f>
        <v>22</v>
      </c>
      <c r="FM12" s="92">
        <f>IF($FI$8,FR7,"-")</f>
        <v>21.4</v>
      </c>
      <c r="FN12" s="81"/>
      <c r="FO12" s="81"/>
      <c r="FP12" s="81"/>
      <c r="FQ12" s="81"/>
      <c r="FR12" s="91" t="s">
        <v>138</v>
      </c>
      <c r="FS12" s="92">
        <f>IF($FS$8,FX7,"-")</f>
        <v>160.4</v>
      </c>
      <c r="FT12" s="92">
        <f>IF($FS$8,FY7,"-")</f>
        <v>146</v>
      </c>
      <c r="FU12" s="92">
        <f>IF($FS$8,FZ7,"-")</f>
        <v>121.2</v>
      </c>
      <c r="FV12" s="92">
        <f>IF($FS$8,GA7,"-")</f>
        <v>106.1</v>
      </c>
      <c r="FW12" s="92">
        <f>IF($FS$8,GB7,"-")</f>
        <v>89.6</v>
      </c>
      <c r="FX12" s="81"/>
      <c r="FY12" s="81"/>
      <c r="FZ12" s="81"/>
      <c r="GA12" s="81"/>
      <c r="GB12" s="91" t="s">
        <v>138</v>
      </c>
      <c r="GC12" s="92">
        <f>IF($GC$8,GH7,"-")</f>
        <v>56.7</v>
      </c>
      <c r="GD12" s="92">
        <f>IF($GC$8,GI7,"-")</f>
        <v>57.6</v>
      </c>
      <c r="GE12" s="92">
        <f>IF($GC$8,GJ7,"-")</f>
        <v>58.6</v>
      </c>
      <c r="GF12" s="92">
        <f>IF($GC$8,GK7,"-")</f>
        <v>61.3</v>
      </c>
      <c r="GG12" s="92">
        <f>IF($GC$8,GL7,"-")</f>
        <v>61.7</v>
      </c>
      <c r="GH12" s="81"/>
      <c r="GI12" s="81"/>
      <c r="GJ12" s="81"/>
      <c r="GK12" s="81"/>
      <c r="GL12" s="91" t="s">
        <v>138</v>
      </c>
      <c r="GM12" s="92" t="str">
        <f>IF($GM$8,GR7,"-")</f>
        <v>-</v>
      </c>
      <c r="GN12" s="92">
        <f>IF($GM$8,GS7,"-")</f>
        <v>1.8</v>
      </c>
      <c r="GO12" s="92">
        <f>IF($GM$8,GT7,"-")</f>
        <v>12.3</v>
      </c>
      <c r="GP12" s="92">
        <f>IF($GM$8,GU7,"-")</f>
        <v>11.9</v>
      </c>
      <c r="GQ12" s="92">
        <f>IF($GM$8,GV7,"-")</f>
        <v>13.3</v>
      </c>
      <c r="GR12" s="81"/>
      <c r="GS12" s="81"/>
      <c r="GT12" s="81"/>
      <c r="GU12" s="81"/>
      <c r="GV12" s="81"/>
      <c r="GW12" s="91" t="s">
        <v>138</v>
      </c>
      <c r="GX12" s="92" t="str">
        <f>IF($GX$8,HC7,"-")</f>
        <v>-</v>
      </c>
      <c r="GY12" s="92" t="str">
        <f>IF($GX$8,HD7,"-")</f>
        <v>-</v>
      </c>
      <c r="GZ12" s="92" t="str">
        <f>IF($GX$8,HE7,"-")</f>
        <v>-</v>
      </c>
      <c r="HA12" s="92" t="str">
        <f>IF($GX$8,HF7,"-")</f>
        <v>-</v>
      </c>
      <c r="HB12" s="92" t="str">
        <f>IF($GX$8,HG7,"-")</f>
        <v>-</v>
      </c>
      <c r="HC12" s="81"/>
      <c r="HD12" s="81"/>
      <c r="HE12" s="81"/>
      <c r="HF12" s="81"/>
      <c r="HG12" s="91" t="s">
        <v>138</v>
      </c>
      <c r="HH12" s="92" t="str">
        <f>IF($HH$8,HM7,"-")</f>
        <v>-</v>
      </c>
      <c r="HI12" s="92" t="str">
        <f>IF($HH$8,HN7,"-")</f>
        <v>-</v>
      </c>
      <c r="HJ12" s="92" t="str">
        <f>IF($HH$8,HO7,"-")</f>
        <v>-</v>
      </c>
      <c r="HK12" s="92" t="str">
        <f>IF($HH$8,HP7,"-")</f>
        <v>-</v>
      </c>
      <c r="HL12" s="92" t="str">
        <f>IF($HH$8,HQ7,"-")</f>
        <v>-</v>
      </c>
      <c r="HM12" s="81"/>
      <c r="HN12" s="81"/>
      <c r="HO12" s="81"/>
      <c r="HP12" s="81"/>
      <c r="HQ12" s="91" t="s">
        <v>138</v>
      </c>
      <c r="HR12" s="92" t="str">
        <f>IF($HR$8,HW7,"-")</f>
        <v>-</v>
      </c>
      <c r="HS12" s="92" t="str">
        <f>IF($HR$8,HX7,"-")</f>
        <v>-</v>
      </c>
      <c r="HT12" s="92" t="str">
        <f>IF($HR$8,HY7,"-")</f>
        <v>-</v>
      </c>
      <c r="HU12" s="92" t="str">
        <f>IF($HR$8,HZ7,"-")</f>
        <v>-</v>
      </c>
      <c r="HV12" s="92" t="str">
        <f>IF($HR$8,IA7,"-")</f>
        <v>-</v>
      </c>
      <c r="HW12" s="81"/>
      <c r="HX12" s="81"/>
      <c r="HY12" s="81"/>
      <c r="HZ12" s="81"/>
      <c r="IA12" s="91" t="s">
        <v>138</v>
      </c>
      <c r="IB12" s="92" t="str">
        <f>IF($IB$8,IG7,"-")</f>
        <v>-</v>
      </c>
      <c r="IC12" s="92" t="str">
        <f>IF($IB$8,IH7,"-")</f>
        <v>-</v>
      </c>
      <c r="ID12" s="92" t="str">
        <f>IF($IB$8,II7,"-")</f>
        <v>-</v>
      </c>
      <c r="IE12" s="92" t="str">
        <f>IF($IB$8,IJ7,"-")</f>
        <v>-</v>
      </c>
      <c r="IF12" s="92" t="str">
        <f>IF($IB$8,IK7,"-")</f>
        <v>-</v>
      </c>
      <c r="IG12" s="81"/>
      <c r="IH12" s="81"/>
      <c r="II12" s="81"/>
      <c r="IJ12" s="81"/>
      <c r="IK12" s="91" t="s">
        <v>138</v>
      </c>
      <c r="IL12" s="92" t="str">
        <f>IF($IL$8,IQ7,"-")</f>
        <v>-</v>
      </c>
      <c r="IM12" s="92" t="str">
        <f>IF($IL$8,IR7,"-")</f>
        <v>-</v>
      </c>
      <c r="IN12" s="92" t="str">
        <f>IF($IL$8,IS7,"-")</f>
        <v>-</v>
      </c>
      <c r="IO12" s="92" t="str">
        <f>IF($IL$8,IT7,"-")</f>
        <v>-</v>
      </c>
      <c r="IP12" s="92" t="str">
        <f>IF($IL$8,IU7,"-")</f>
        <v>-</v>
      </c>
      <c r="IQ12" s="81"/>
      <c r="IR12" s="81"/>
      <c r="IS12" s="81"/>
      <c r="IT12" s="81"/>
      <c r="IU12" s="81"/>
      <c r="IV12" s="91" t="s">
        <v>138</v>
      </c>
      <c r="IW12" s="92" t="str">
        <f>IF($IW$8,JB7,"-")</f>
        <v>-</v>
      </c>
      <c r="IX12" s="92" t="str">
        <f>IF($IW$8,JC7,"-")</f>
        <v>-</v>
      </c>
      <c r="IY12" s="92" t="str">
        <f>IF($IW$8,JD7,"-")</f>
        <v>-</v>
      </c>
      <c r="IZ12" s="92" t="str">
        <f>IF($IW$8,JE7,"-")</f>
        <v>-</v>
      </c>
      <c r="JA12" s="92" t="str">
        <f>IF($IW$8,JF7,"-")</f>
        <v>-</v>
      </c>
      <c r="JB12" s="81"/>
      <c r="JC12" s="81"/>
      <c r="JD12" s="81"/>
      <c r="JE12" s="81"/>
      <c r="JF12" s="91" t="s">
        <v>138</v>
      </c>
      <c r="JG12" s="92" t="str">
        <f>IF($JG$8,JL7,"-")</f>
        <v>-</v>
      </c>
      <c r="JH12" s="92" t="str">
        <f>IF($JG$8,JM7,"-")</f>
        <v>-</v>
      </c>
      <c r="JI12" s="92" t="str">
        <f>IF($JG$8,JN7,"-")</f>
        <v>-</v>
      </c>
      <c r="JJ12" s="92" t="str">
        <f>IF($JG$8,JO7,"-")</f>
        <v>-</v>
      </c>
      <c r="JK12" s="92" t="str">
        <f>IF($JG$8,JP7,"-")</f>
        <v>-</v>
      </c>
      <c r="JL12" s="81"/>
      <c r="JM12" s="81"/>
      <c r="JN12" s="81"/>
      <c r="JO12" s="81"/>
      <c r="JP12" s="91" t="s">
        <v>138</v>
      </c>
      <c r="JQ12" s="92" t="str">
        <f>IF($JQ$8,JV7,"-")</f>
        <v>-</v>
      </c>
      <c r="JR12" s="92" t="str">
        <f>IF($JQ$8,JW7,"-")</f>
        <v>-</v>
      </c>
      <c r="JS12" s="92" t="str">
        <f>IF($JQ$8,JX7,"-")</f>
        <v>-</v>
      </c>
      <c r="JT12" s="92" t="str">
        <f>IF($JQ$8,JY7,"-")</f>
        <v>-</v>
      </c>
      <c r="JU12" s="92" t="str">
        <f>IF($JQ$8,JZ7,"-")</f>
        <v>-</v>
      </c>
      <c r="JV12" s="81"/>
      <c r="JW12" s="81"/>
      <c r="JX12" s="81"/>
      <c r="JY12" s="81"/>
      <c r="JZ12" s="91" t="s">
        <v>138</v>
      </c>
      <c r="KA12" s="92" t="str">
        <f>IF($KA$8,KF7,"-")</f>
        <v>-</v>
      </c>
      <c r="KB12" s="92" t="str">
        <f>IF($KA$8,KG7,"-")</f>
        <v>-</v>
      </c>
      <c r="KC12" s="92" t="str">
        <f>IF($KA$8,KH7,"-")</f>
        <v>-</v>
      </c>
      <c r="KD12" s="92" t="str">
        <f>IF($KA$8,KI7,"-")</f>
        <v>-</v>
      </c>
      <c r="KE12" s="92" t="str">
        <f>IF($KA$8,KJ7,"-")</f>
        <v>-</v>
      </c>
      <c r="KF12" s="81"/>
      <c r="KG12" s="81"/>
      <c r="KH12" s="81"/>
      <c r="KI12" s="81"/>
      <c r="KJ12" s="91" t="s">
        <v>138</v>
      </c>
      <c r="KK12" s="92" t="str">
        <f>IF($KK$8,KP7,"-")</f>
        <v>-</v>
      </c>
      <c r="KL12" s="92" t="str">
        <f>IF($KK$8,KQ7,"-")</f>
        <v>-</v>
      </c>
      <c r="KM12" s="92" t="str">
        <f>IF($KK$8,KR7,"-")</f>
        <v>-</v>
      </c>
      <c r="KN12" s="92" t="str">
        <f>IF($KK$8,KS7,"-")</f>
        <v>-</v>
      </c>
      <c r="KO12" s="92" t="str">
        <f>IF($KK$8,KT7,"-")</f>
        <v>-</v>
      </c>
      <c r="KP12" s="81"/>
      <c r="KQ12" s="81"/>
      <c r="KR12" s="81"/>
      <c r="KS12" s="81"/>
      <c r="KT12" s="81"/>
      <c r="KU12" s="91" t="s">
        <v>138</v>
      </c>
      <c r="KV12" s="92" t="str">
        <f>IF($KV$8,LA7,"-")</f>
        <v>-</v>
      </c>
      <c r="KW12" s="92" t="str">
        <f>IF($KV$8,LB7,"-")</f>
        <v>-</v>
      </c>
      <c r="KX12" s="92" t="str">
        <f>IF($KV$8,LC7,"-")</f>
        <v>-</v>
      </c>
      <c r="KY12" s="92" t="str">
        <f>IF($KV$8,LD7,"-")</f>
        <v>-</v>
      </c>
      <c r="KZ12" s="92" t="str">
        <f>IF($KV$8,LE7,"-")</f>
        <v>-</v>
      </c>
      <c r="LA12" s="81"/>
      <c r="LB12" s="81"/>
      <c r="LC12" s="81"/>
      <c r="LD12" s="81"/>
      <c r="LE12" s="91" t="s">
        <v>138</v>
      </c>
      <c r="LF12" s="92" t="str">
        <f>IF($LF$8,LK7,"-")</f>
        <v>-</v>
      </c>
      <c r="LG12" s="92" t="str">
        <f>IF($LF$8,LL7,"-")</f>
        <v>-</v>
      </c>
      <c r="LH12" s="92" t="str">
        <f>IF($LF$8,LM7,"-")</f>
        <v>-</v>
      </c>
      <c r="LI12" s="92" t="str">
        <f>IF($LF$8,LN7,"-")</f>
        <v>-</v>
      </c>
      <c r="LJ12" s="92" t="str">
        <f>IF($LF$8,LO7,"-")</f>
        <v>-</v>
      </c>
      <c r="LK12" s="81"/>
      <c r="LL12" s="81"/>
      <c r="LM12" s="81"/>
      <c r="LN12" s="81"/>
      <c r="LO12" s="91" t="s">
        <v>138</v>
      </c>
      <c r="LP12" s="92" t="str">
        <f>IF($LP$8,LU7,"-")</f>
        <v>-</v>
      </c>
      <c r="LQ12" s="92" t="str">
        <f>IF($LP$8,LV7,"-")</f>
        <v>-</v>
      </c>
      <c r="LR12" s="92" t="str">
        <f>IF($LP$8,LW7,"-")</f>
        <v>-</v>
      </c>
      <c r="LS12" s="92" t="str">
        <f>IF($LP$8,LX7,"-")</f>
        <v>-</v>
      </c>
      <c r="LT12" s="92" t="str">
        <f>IF($LP$8,LY7,"-")</f>
        <v>-</v>
      </c>
      <c r="LU12" s="81"/>
      <c r="LV12" s="81"/>
      <c r="LW12" s="81"/>
      <c r="LX12" s="81"/>
      <c r="LY12" s="91" t="s">
        <v>138</v>
      </c>
      <c r="LZ12" s="92" t="str">
        <f>IF($LZ$8,ME7,"-")</f>
        <v>-</v>
      </c>
      <c r="MA12" s="92" t="str">
        <f>IF($LZ$8,MF7,"-")</f>
        <v>-</v>
      </c>
      <c r="MB12" s="92" t="str">
        <f>IF($LZ$8,MG7,"-")</f>
        <v>-</v>
      </c>
      <c r="MC12" s="92" t="str">
        <f>IF($LZ$8,MH7,"-")</f>
        <v>-</v>
      </c>
      <c r="MD12" s="92" t="str">
        <f>IF($LZ$8,MI7,"-")</f>
        <v>-</v>
      </c>
      <c r="ME12" s="81"/>
      <c r="MF12" s="81"/>
      <c r="MG12" s="81"/>
      <c r="MH12" s="81"/>
      <c r="MI12" s="91" t="s">
        <v>138</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140</v>
      </c>
      <c r="AX13" s="92">
        <f>$BH$7</f>
        <v>100</v>
      </c>
      <c r="AY13" s="92">
        <f>$BH$7</f>
        <v>100</v>
      </c>
      <c r="AZ13" s="92">
        <f>$BH$7</f>
        <v>100</v>
      </c>
      <c r="BA13" s="92">
        <f>$BH$7</f>
        <v>100</v>
      </c>
      <c r="BB13" s="92">
        <f>$BH$7</f>
        <v>100</v>
      </c>
      <c r="BC13" s="81"/>
      <c r="BD13" s="81"/>
      <c r="BE13" s="81"/>
      <c r="BF13" s="81"/>
      <c r="BG13" s="81"/>
      <c r="BH13" s="91" t="s">
        <v>140</v>
      </c>
      <c r="BI13" s="92">
        <f>$BS$7</f>
        <v>100</v>
      </c>
      <c r="BJ13" s="92">
        <f>$BS$7</f>
        <v>100</v>
      </c>
      <c r="BK13" s="92">
        <f>$BS$7</f>
        <v>100</v>
      </c>
      <c r="BL13" s="92">
        <f>$BS$7</f>
        <v>100</v>
      </c>
      <c r="BM13" s="92">
        <f>$BS$7</f>
        <v>100</v>
      </c>
      <c r="BN13" s="81"/>
      <c r="BO13" s="81"/>
      <c r="BP13" s="81"/>
      <c r="BQ13" s="81"/>
      <c r="BR13" s="81"/>
      <c r="BS13" s="91" t="s">
        <v>140</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141</v>
      </c>
      <c r="C14" s="96"/>
      <c r="D14" s="97"/>
      <c r="E14" s="96"/>
      <c r="F14" s="193" t="s">
        <v>142</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143</v>
      </c>
      <c r="C15" s="192"/>
      <c r="D15" s="97"/>
      <c r="E15" s="94">
        <v>1</v>
      </c>
      <c r="F15" s="192" t="s">
        <v>144</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145</v>
      </c>
      <c r="AX15" s="99"/>
      <c r="AY15" s="99"/>
      <c r="AZ15" s="99"/>
      <c r="BA15" s="99"/>
      <c r="BB15" s="99"/>
      <c r="BC15" s="97"/>
      <c r="BD15" s="97"/>
      <c r="BE15" s="97"/>
      <c r="BF15" s="97"/>
      <c r="BG15" s="97"/>
      <c r="BH15" s="98" t="s">
        <v>145</v>
      </c>
      <c r="BI15" s="99"/>
      <c r="BJ15" s="99"/>
      <c r="BK15" s="99"/>
      <c r="BL15" s="99"/>
      <c r="BM15" s="99"/>
      <c r="BN15" s="97"/>
      <c r="BO15" s="97"/>
      <c r="BP15" s="97"/>
      <c r="BQ15" s="97"/>
      <c r="BR15" s="97"/>
      <c r="BS15" s="98" t="s">
        <v>145</v>
      </c>
      <c r="BT15" s="99"/>
      <c r="BU15" s="99"/>
      <c r="BV15" s="99"/>
      <c r="BW15" s="99"/>
      <c r="BX15" s="99"/>
      <c r="BY15" s="97"/>
      <c r="BZ15" s="97"/>
      <c r="CA15" s="97"/>
      <c r="CB15" s="97"/>
      <c r="CC15" s="97"/>
      <c r="CD15" s="98" t="s">
        <v>145</v>
      </c>
      <c r="CE15" s="99"/>
      <c r="CF15" s="99"/>
      <c r="CG15" s="99"/>
      <c r="CH15" s="99"/>
      <c r="CI15" s="99"/>
      <c r="CJ15" s="97"/>
      <c r="CK15" s="97"/>
      <c r="CL15" s="97"/>
      <c r="CM15" s="97"/>
      <c r="CN15" s="98" t="s">
        <v>145</v>
      </c>
      <c r="CO15" s="99"/>
      <c r="CP15" s="99"/>
      <c r="CQ15" s="99"/>
      <c r="CR15" s="99"/>
      <c r="CS15" s="99"/>
      <c r="CT15" s="97"/>
      <c r="CU15" s="97"/>
      <c r="CV15" s="97"/>
      <c r="CW15" s="97"/>
      <c r="CX15" s="97"/>
      <c r="CY15" s="98" t="s">
        <v>145</v>
      </c>
      <c r="CZ15" s="99"/>
      <c r="DA15" s="99"/>
      <c r="DB15" s="99"/>
      <c r="DC15" s="99"/>
      <c r="DD15" s="99"/>
      <c r="DE15" s="97"/>
      <c r="DF15" s="97"/>
      <c r="DG15" s="97"/>
      <c r="DH15" s="97"/>
      <c r="DI15" s="98" t="s">
        <v>145</v>
      </c>
      <c r="DJ15" s="99"/>
      <c r="DK15" s="99"/>
      <c r="DL15" s="99"/>
      <c r="DM15" s="99"/>
      <c r="DN15" s="99"/>
      <c r="DO15" s="97"/>
      <c r="DP15" s="97"/>
      <c r="DQ15" s="97"/>
      <c r="DR15" s="97"/>
      <c r="DS15" s="98" t="s">
        <v>145</v>
      </c>
      <c r="DT15" s="99"/>
      <c r="DU15" s="99"/>
      <c r="DV15" s="99"/>
      <c r="DW15" s="99"/>
      <c r="DX15" s="99"/>
      <c r="DY15" s="97"/>
      <c r="DZ15" s="97"/>
      <c r="EA15" s="97"/>
      <c r="EB15" s="97"/>
      <c r="EC15" s="98" t="s">
        <v>145</v>
      </c>
      <c r="ED15" s="99"/>
      <c r="EE15" s="99"/>
      <c r="EF15" s="99"/>
      <c r="EG15" s="99"/>
      <c r="EH15" s="99"/>
      <c r="EI15" s="97"/>
      <c r="EJ15" s="97"/>
      <c r="EK15" s="97"/>
      <c r="EL15" s="97"/>
      <c r="EM15" s="98" t="s">
        <v>145</v>
      </c>
      <c r="EN15" s="99"/>
      <c r="EO15" s="99"/>
      <c r="EP15" s="99"/>
      <c r="EQ15" s="99"/>
      <c r="ER15" s="99"/>
      <c r="ES15" s="97"/>
      <c r="ET15" s="97"/>
      <c r="EU15" s="97"/>
      <c r="EV15" s="97"/>
      <c r="EW15" s="97"/>
      <c r="EX15" s="98" t="s">
        <v>145</v>
      </c>
      <c r="EY15" s="99"/>
      <c r="EZ15" s="99"/>
      <c r="FA15" s="99"/>
      <c r="FB15" s="99"/>
      <c r="FC15" s="99"/>
      <c r="FD15" s="97"/>
      <c r="FE15" s="97"/>
      <c r="FF15" s="97"/>
      <c r="FG15" s="97"/>
      <c r="FH15" s="98" t="s">
        <v>145</v>
      </c>
      <c r="FI15" s="99"/>
      <c r="FJ15" s="99"/>
      <c r="FK15" s="99"/>
      <c r="FL15" s="99"/>
      <c r="FM15" s="99"/>
      <c r="FN15" s="97"/>
      <c r="FO15" s="97"/>
      <c r="FP15" s="97"/>
      <c r="FQ15" s="97"/>
      <c r="FR15" s="98" t="s">
        <v>145</v>
      </c>
      <c r="FS15" s="99"/>
      <c r="FT15" s="99"/>
      <c r="FU15" s="99"/>
      <c r="FV15" s="99"/>
      <c r="FW15" s="99"/>
      <c r="FX15" s="97"/>
      <c r="FY15" s="97"/>
      <c r="FZ15" s="97"/>
      <c r="GA15" s="97"/>
      <c r="GB15" s="98" t="s">
        <v>145</v>
      </c>
      <c r="GC15" s="99"/>
      <c r="GD15" s="99"/>
      <c r="GE15" s="99"/>
      <c r="GF15" s="99"/>
      <c r="GG15" s="99"/>
      <c r="GH15" s="97"/>
      <c r="GI15" s="97"/>
      <c r="GJ15" s="97"/>
      <c r="GK15" s="97"/>
      <c r="GL15" s="98" t="s">
        <v>145</v>
      </c>
      <c r="GM15" s="99"/>
      <c r="GN15" s="99"/>
      <c r="GO15" s="99"/>
      <c r="GP15" s="99"/>
      <c r="GQ15" s="99"/>
      <c r="GR15" s="97"/>
      <c r="GS15" s="97"/>
      <c r="GT15" s="97"/>
      <c r="GU15" s="97"/>
      <c r="GV15" s="97"/>
      <c r="GW15" s="98" t="s">
        <v>145</v>
      </c>
      <c r="GX15" s="99"/>
      <c r="GY15" s="99"/>
      <c r="GZ15" s="99"/>
      <c r="HA15" s="99"/>
      <c r="HB15" s="99"/>
      <c r="HC15" s="97"/>
      <c r="HD15" s="97"/>
      <c r="HE15" s="97"/>
      <c r="HF15" s="97"/>
      <c r="HG15" s="98" t="s">
        <v>145</v>
      </c>
      <c r="HH15" s="99"/>
      <c r="HI15" s="99"/>
      <c r="HJ15" s="99"/>
      <c r="HK15" s="99"/>
      <c r="HL15" s="99"/>
      <c r="HM15" s="97"/>
      <c r="HN15" s="97"/>
      <c r="HO15" s="97"/>
      <c r="HP15" s="97"/>
      <c r="HQ15" s="98" t="s">
        <v>145</v>
      </c>
      <c r="HR15" s="99"/>
      <c r="HS15" s="99"/>
      <c r="HT15" s="99"/>
      <c r="HU15" s="99"/>
      <c r="HV15" s="99"/>
      <c r="HW15" s="97"/>
      <c r="HX15" s="97"/>
      <c r="HY15" s="97"/>
      <c r="HZ15" s="97"/>
      <c r="IA15" s="98" t="s">
        <v>145</v>
      </c>
      <c r="IB15" s="99"/>
      <c r="IC15" s="99"/>
      <c r="ID15" s="99"/>
      <c r="IE15" s="99"/>
      <c r="IF15" s="99"/>
      <c r="IG15" s="97"/>
      <c r="IH15" s="97"/>
      <c r="II15" s="97"/>
      <c r="IJ15" s="97"/>
      <c r="IK15" s="98" t="s">
        <v>145</v>
      </c>
      <c r="IL15" s="99"/>
      <c r="IM15" s="99"/>
      <c r="IN15" s="99"/>
      <c r="IO15" s="99"/>
      <c r="IP15" s="99"/>
      <c r="IQ15" s="97"/>
      <c r="IR15" s="97"/>
      <c r="IS15" s="97"/>
      <c r="IT15" s="97"/>
      <c r="IU15" s="97"/>
      <c r="IV15" s="98" t="s">
        <v>145</v>
      </c>
      <c r="IW15" s="99"/>
      <c r="IX15" s="99"/>
      <c r="IY15" s="99"/>
      <c r="IZ15" s="99"/>
      <c r="JA15" s="99"/>
      <c r="JB15" s="97"/>
      <c r="JC15" s="97"/>
      <c r="JD15" s="97"/>
      <c r="JE15" s="97"/>
      <c r="JF15" s="98" t="s">
        <v>145</v>
      </c>
      <c r="JG15" s="99"/>
      <c r="JH15" s="99"/>
      <c r="JI15" s="99"/>
      <c r="JJ15" s="99"/>
      <c r="JK15" s="99"/>
      <c r="JL15" s="97"/>
      <c r="JM15" s="97"/>
      <c r="JN15" s="97"/>
      <c r="JO15" s="97"/>
      <c r="JP15" s="98" t="s">
        <v>145</v>
      </c>
      <c r="JQ15" s="99"/>
      <c r="JR15" s="99"/>
      <c r="JS15" s="99"/>
      <c r="JT15" s="99"/>
      <c r="JU15" s="99"/>
      <c r="JV15" s="97"/>
      <c r="JW15" s="97"/>
      <c r="JX15" s="97"/>
      <c r="JY15" s="97"/>
      <c r="JZ15" s="98" t="s">
        <v>145</v>
      </c>
      <c r="KA15" s="99"/>
      <c r="KB15" s="99"/>
      <c r="KC15" s="99"/>
      <c r="KD15" s="99"/>
      <c r="KE15" s="99"/>
      <c r="KF15" s="97"/>
      <c r="KG15" s="97"/>
      <c r="KH15" s="97"/>
      <c r="KI15" s="97"/>
      <c r="KJ15" s="98" t="s">
        <v>145</v>
      </c>
      <c r="KK15" s="99"/>
      <c r="KL15" s="99"/>
      <c r="KM15" s="99"/>
      <c r="KN15" s="99"/>
      <c r="KO15" s="99"/>
      <c r="KP15" s="97"/>
      <c r="KQ15" s="97"/>
      <c r="KR15" s="97"/>
      <c r="KS15" s="97"/>
      <c r="KT15" s="97"/>
      <c r="KU15" s="98" t="s">
        <v>145</v>
      </c>
      <c r="KV15" s="99"/>
      <c r="KW15" s="99"/>
      <c r="KX15" s="99"/>
      <c r="KY15" s="99"/>
      <c r="KZ15" s="99"/>
      <c r="LA15" s="97"/>
      <c r="LB15" s="97"/>
      <c r="LC15" s="97"/>
      <c r="LD15" s="97"/>
      <c r="LE15" s="98" t="s">
        <v>145</v>
      </c>
      <c r="LF15" s="99"/>
      <c r="LG15" s="99"/>
      <c r="LH15" s="99"/>
      <c r="LI15" s="99"/>
      <c r="LJ15" s="99"/>
      <c r="LK15" s="97"/>
      <c r="LL15" s="97"/>
      <c r="LM15" s="97"/>
      <c r="LN15" s="97"/>
      <c r="LO15" s="98" t="s">
        <v>145</v>
      </c>
      <c r="LP15" s="99"/>
      <c r="LQ15" s="99"/>
      <c r="LR15" s="99"/>
      <c r="LS15" s="99"/>
      <c r="LT15" s="99"/>
      <c r="LU15" s="97"/>
      <c r="LV15" s="97"/>
      <c r="LW15" s="97"/>
      <c r="LX15" s="97"/>
      <c r="LY15" s="98" t="s">
        <v>145</v>
      </c>
      <c r="LZ15" s="99"/>
      <c r="MA15" s="99"/>
      <c r="MB15" s="99"/>
      <c r="MC15" s="99"/>
      <c r="MD15" s="99"/>
      <c r="ME15" s="97"/>
      <c r="MF15" s="97"/>
      <c r="MG15" s="97"/>
      <c r="MH15" s="97"/>
      <c r="MI15" s="98" t="s">
        <v>145</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146</v>
      </c>
      <c r="C16" s="192"/>
      <c r="D16" s="97"/>
      <c r="E16" s="94">
        <f>E15+1</f>
        <v>2</v>
      </c>
      <c r="F16" s="192" t="s">
        <v>147</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148</v>
      </c>
      <c r="C17" s="192"/>
      <c r="D17" s="97"/>
      <c r="E17" s="94">
        <f t="shared" ref="E17" si="8">E16+1</f>
        <v>3</v>
      </c>
      <c r="F17" s="192" t="s">
        <v>149</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150</v>
      </c>
      <c r="AX17" s="102">
        <f>IF(AX7="-",NA(),AX7)</f>
        <v>106.1</v>
      </c>
      <c r="AY17" s="102">
        <f t="shared" ref="AY17:BB17" si="9">IF(AY7="-",NA(),AY7)</f>
        <v>97.9</v>
      </c>
      <c r="AZ17" s="102">
        <f t="shared" si="9"/>
        <v>127.1</v>
      </c>
      <c r="BA17" s="102">
        <f t="shared" si="9"/>
        <v>104.6</v>
      </c>
      <c r="BB17" s="102">
        <f t="shared" si="9"/>
        <v>113.9</v>
      </c>
      <c r="BC17" s="97"/>
      <c r="BD17" s="97"/>
      <c r="BE17" s="97"/>
      <c r="BF17" s="97"/>
      <c r="BG17" s="97"/>
      <c r="BH17" s="101" t="s">
        <v>150</v>
      </c>
      <c r="BI17" s="102">
        <f>IF(BI7="-",NA(),BI7)</f>
        <v>113.3</v>
      </c>
      <c r="BJ17" s="102">
        <f t="shared" ref="BJ17:BM17" si="10">IF(BJ7="-",NA(),BJ7)</f>
        <v>76.5</v>
      </c>
      <c r="BK17" s="102">
        <f t="shared" si="10"/>
        <v>133</v>
      </c>
      <c r="BL17" s="102">
        <f t="shared" si="10"/>
        <v>103.3</v>
      </c>
      <c r="BM17" s="102">
        <f t="shared" si="10"/>
        <v>111.8</v>
      </c>
      <c r="BN17" s="97"/>
      <c r="BO17" s="97"/>
      <c r="BP17" s="97"/>
      <c r="BQ17" s="97"/>
      <c r="BR17" s="97"/>
      <c r="BS17" s="101" t="s">
        <v>150</v>
      </c>
      <c r="BT17" s="102">
        <f>IF(BT7="-",NA(),BT7)</f>
        <v>3483.1</v>
      </c>
      <c r="BU17" s="102">
        <f t="shared" ref="BU17:BX17" si="11">IF(BU7="-",NA(),BU7)</f>
        <v>2121.9</v>
      </c>
      <c r="BV17" s="102">
        <f t="shared" si="11"/>
        <v>760.1</v>
      </c>
      <c r="BW17" s="102">
        <f t="shared" si="11"/>
        <v>887</v>
      </c>
      <c r="BX17" s="102">
        <f t="shared" si="11"/>
        <v>466.5</v>
      </c>
      <c r="BY17" s="97"/>
      <c r="BZ17" s="97"/>
      <c r="CA17" s="97"/>
      <c r="CB17" s="97"/>
      <c r="CC17" s="97"/>
      <c r="CD17" s="101" t="s">
        <v>150</v>
      </c>
      <c r="CE17" s="102">
        <f>IF(CE7="-",NA(),CE7)</f>
        <v>6235.7</v>
      </c>
      <c r="CF17" s="102">
        <f t="shared" ref="CF17:CI17" si="12">IF(CF7="-",NA(),CF7)</f>
        <v>9024.9</v>
      </c>
      <c r="CG17" s="102">
        <f t="shared" si="12"/>
        <v>4534.1000000000004</v>
      </c>
      <c r="CH17" s="102">
        <f t="shared" si="12"/>
        <v>6511.9</v>
      </c>
      <c r="CI17" s="102">
        <f t="shared" si="12"/>
        <v>5407.4</v>
      </c>
      <c r="CJ17" s="97"/>
      <c r="CK17" s="97"/>
      <c r="CL17" s="97"/>
      <c r="CM17" s="97"/>
      <c r="CN17" s="101" t="s">
        <v>150</v>
      </c>
      <c r="CO17" s="103">
        <f>IF(CO7="-",NA(),CO7)</f>
        <v>382767</v>
      </c>
      <c r="CP17" s="103">
        <f t="shared" ref="CP17:CS17" si="13">IF(CP7="-",NA(),CP7)</f>
        <v>305178</v>
      </c>
      <c r="CQ17" s="103">
        <f t="shared" si="13"/>
        <v>482432</v>
      </c>
      <c r="CR17" s="103">
        <f t="shared" si="13"/>
        <v>275491</v>
      </c>
      <c r="CS17" s="103">
        <f t="shared" si="13"/>
        <v>372565</v>
      </c>
      <c r="CT17" s="97"/>
      <c r="CU17" s="97"/>
      <c r="CV17" s="97"/>
      <c r="CW17" s="97"/>
      <c r="CX17" s="97"/>
      <c r="CY17" s="101" t="s">
        <v>150</v>
      </c>
      <c r="CZ17" s="102">
        <f>IF(CZ7="-",NA(),CZ7)</f>
        <v>47</v>
      </c>
      <c r="DA17" s="102">
        <f t="shared" ref="DA17:DD17" si="14">IF(DA7="-",NA(),DA7)</f>
        <v>45.9</v>
      </c>
      <c r="DB17" s="102">
        <f t="shared" si="14"/>
        <v>53.1</v>
      </c>
      <c r="DC17" s="102">
        <f t="shared" si="14"/>
        <v>44.7</v>
      </c>
      <c r="DD17" s="102">
        <f t="shared" si="14"/>
        <v>50.1</v>
      </c>
      <c r="DE17" s="97"/>
      <c r="DF17" s="97"/>
      <c r="DG17" s="97"/>
      <c r="DH17" s="97"/>
      <c r="DI17" s="101" t="s">
        <v>150</v>
      </c>
      <c r="DJ17" s="102">
        <f>IF(DJ7="-",NA(),DJ7)</f>
        <v>13.8</v>
      </c>
      <c r="DK17" s="102">
        <f t="shared" ref="DK17:DN17" si="15">IF(DK7="-",NA(),DK7)</f>
        <v>52.2</v>
      </c>
      <c r="DL17" s="102">
        <f t="shared" si="15"/>
        <v>3.9</v>
      </c>
      <c r="DM17" s="102">
        <f t="shared" si="15"/>
        <v>26.9</v>
      </c>
      <c r="DN17" s="102">
        <f t="shared" si="15"/>
        <v>10</v>
      </c>
      <c r="DO17" s="97"/>
      <c r="DP17" s="97"/>
      <c r="DQ17" s="97"/>
      <c r="DR17" s="97"/>
      <c r="DS17" s="101" t="s">
        <v>150</v>
      </c>
      <c r="DT17" s="102">
        <f>IF(DT7="-",NA(),DT7)</f>
        <v>97.5</v>
      </c>
      <c r="DU17" s="102">
        <f t="shared" ref="DU17:DX17" si="16">IF(DU7="-",NA(),DU7)</f>
        <v>68.8</v>
      </c>
      <c r="DV17" s="102">
        <f t="shared" si="16"/>
        <v>42.2</v>
      </c>
      <c r="DW17" s="102">
        <f t="shared" si="16"/>
        <v>21.6</v>
      </c>
      <c r="DX17" s="102">
        <f t="shared" si="16"/>
        <v>15.7</v>
      </c>
      <c r="DY17" s="97"/>
      <c r="DZ17" s="97"/>
      <c r="EA17" s="97"/>
      <c r="EB17" s="97"/>
      <c r="EC17" s="101" t="s">
        <v>150</v>
      </c>
      <c r="ED17" s="102">
        <f>IF(ED7="-",NA(),ED7)</f>
        <v>53.5</v>
      </c>
      <c r="EE17" s="102">
        <f t="shared" ref="EE17:EH17" si="17">IF(EE7="-",NA(),EE7)</f>
        <v>54.3</v>
      </c>
      <c r="EF17" s="102">
        <f t="shared" si="17"/>
        <v>55.5</v>
      </c>
      <c r="EG17" s="102">
        <f t="shared" si="17"/>
        <v>59.8</v>
      </c>
      <c r="EH17" s="102">
        <f t="shared" si="17"/>
        <v>59.5</v>
      </c>
      <c r="EI17" s="97"/>
      <c r="EJ17" s="97"/>
      <c r="EK17" s="97"/>
      <c r="EL17" s="97"/>
      <c r="EM17" s="101" t="s">
        <v>150</v>
      </c>
      <c r="EN17" s="102" t="e">
        <f>IF(EN7="-",NA(),EN7)</f>
        <v>#N/A</v>
      </c>
      <c r="EO17" s="102">
        <f t="shared" ref="EO17:ER17" si="18">IF(EO7="-",NA(),EO7)</f>
        <v>0</v>
      </c>
      <c r="EP17" s="102">
        <f t="shared" si="18"/>
        <v>0</v>
      </c>
      <c r="EQ17" s="102">
        <f t="shared" si="18"/>
        <v>0</v>
      </c>
      <c r="ER17" s="102">
        <f t="shared" si="18"/>
        <v>0</v>
      </c>
      <c r="ES17" s="97"/>
      <c r="ET17" s="97"/>
      <c r="EU17" s="97"/>
      <c r="EV17" s="97"/>
      <c r="EW17" s="97"/>
      <c r="EX17" s="101" t="s">
        <v>150</v>
      </c>
      <c r="EY17" s="102">
        <f>IF(EY7="-",NA(),EY7)</f>
        <v>47</v>
      </c>
      <c r="EZ17" s="102">
        <f t="shared" ref="EZ17:FC17" si="19">IF(EZ7="-",NA(),EZ7)</f>
        <v>45.9</v>
      </c>
      <c r="FA17" s="102">
        <f t="shared" si="19"/>
        <v>53.1</v>
      </c>
      <c r="FB17" s="102">
        <f t="shared" si="19"/>
        <v>44.7</v>
      </c>
      <c r="FC17" s="102">
        <f t="shared" si="19"/>
        <v>50.1</v>
      </c>
      <c r="FD17" s="97"/>
      <c r="FE17" s="97"/>
      <c r="FF17" s="97"/>
      <c r="FG17" s="97"/>
      <c r="FH17" s="101" t="s">
        <v>150</v>
      </c>
      <c r="FI17" s="102">
        <f>IF(FI7="-",NA(),FI7)</f>
        <v>13.8</v>
      </c>
      <c r="FJ17" s="102">
        <f t="shared" ref="FJ17:FM17" si="20">IF(FJ7="-",NA(),FJ7)</f>
        <v>52.2</v>
      </c>
      <c r="FK17" s="102">
        <f t="shared" si="20"/>
        <v>3.9</v>
      </c>
      <c r="FL17" s="102">
        <f t="shared" si="20"/>
        <v>26.9</v>
      </c>
      <c r="FM17" s="102">
        <f t="shared" si="20"/>
        <v>10</v>
      </c>
      <c r="FN17" s="97"/>
      <c r="FO17" s="97"/>
      <c r="FP17" s="97"/>
      <c r="FQ17" s="97"/>
      <c r="FR17" s="101" t="s">
        <v>150</v>
      </c>
      <c r="FS17" s="102">
        <f>IF(FS7="-",NA(),FS7)</f>
        <v>97.5</v>
      </c>
      <c r="FT17" s="102">
        <f t="shared" ref="FT17:FW17" si="21">IF(FT7="-",NA(),FT7)</f>
        <v>68.8</v>
      </c>
      <c r="FU17" s="102">
        <f t="shared" si="21"/>
        <v>42.2</v>
      </c>
      <c r="FV17" s="102">
        <f t="shared" si="21"/>
        <v>21.6</v>
      </c>
      <c r="FW17" s="102">
        <f t="shared" si="21"/>
        <v>15.7</v>
      </c>
      <c r="FX17" s="97"/>
      <c r="FY17" s="97"/>
      <c r="FZ17" s="97"/>
      <c r="GA17" s="97"/>
      <c r="GB17" s="101" t="s">
        <v>150</v>
      </c>
      <c r="GC17" s="102">
        <f>IF(GC7="-",NA(),GC7)</f>
        <v>53.5</v>
      </c>
      <c r="GD17" s="102">
        <f t="shared" ref="GD17:GG17" si="22">IF(GD7="-",NA(),GD7)</f>
        <v>54.3</v>
      </c>
      <c r="GE17" s="102">
        <f t="shared" si="22"/>
        <v>55.5</v>
      </c>
      <c r="GF17" s="102">
        <f t="shared" si="22"/>
        <v>59.8</v>
      </c>
      <c r="GG17" s="102">
        <f t="shared" si="22"/>
        <v>59.5</v>
      </c>
      <c r="GH17" s="97"/>
      <c r="GI17" s="97"/>
      <c r="GJ17" s="97"/>
      <c r="GK17" s="97"/>
      <c r="GL17" s="101" t="s">
        <v>150</v>
      </c>
      <c r="GM17" s="102" t="e">
        <f>IF(GM7="-",NA(),GM7)</f>
        <v>#N/A</v>
      </c>
      <c r="GN17" s="102">
        <f t="shared" ref="GN17:GQ17" si="23">IF(GN7="-",NA(),GN7)</f>
        <v>0</v>
      </c>
      <c r="GO17" s="102">
        <f t="shared" si="23"/>
        <v>0</v>
      </c>
      <c r="GP17" s="102">
        <f t="shared" si="23"/>
        <v>0</v>
      </c>
      <c r="GQ17" s="102">
        <f t="shared" si="23"/>
        <v>0</v>
      </c>
      <c r="GR17" s="97"/>
      <c r="GS17" s="97"/>
      <c r="GT17" s="97"/>
      <c r="GU17" s="97"/>
      <c r="GV17" s="97"/>
      <c r="GW17" s="101" t="s">
        <v>150</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150</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150</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150</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150</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150</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150</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150</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150</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150</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150</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150</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150</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150</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150</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151</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152</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152</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152</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152</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152</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152</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152</v>
      </c>
      <c r="DJ18" s="102">
        <f>IF(DO7="-",NA(),DO7)</f>
        <v>22.5</v>
      </c>
      <c r="DK18" s="102">
        <f t="shared" ref="DK18:DN18" si="45">IF(DP7="-",NA(),DP7)</f>
        <v>22.3</v>
      </c>
      <c r="DL18" s="102">
        <f t="shared" si="45"/>
        <v>22.1</v>
      </c>
      <c r="DM18" s="102">
        <f t="shared" si="45"/>
        <v>21.1</v>
      </c>
      <c r="DN18" s="102">
        <f t="shared" si="45"/>
        <v>20</v>
      </c>
      <c r="DO18" s="97"/>
      <c r="DP18" s="97"/>
      <c r="DQ18" s="97"/>
      <c r="DR18" s="97"/>
      <c r="DS18" s="101" t="s">
        <v>152</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152</v>
      </c>
      <c r="ED18" s="102">
        <f>IF(EI7="-",NA(),EI7)</f>
        <v>56.2</v>
      </c>
      <c r="EE18" s="102">
        <f t="shared" ref="EE18:EH18" si="47">IF(EJ7="-",NA(),EJ7)</f>
        <v>57</v>
      </c>
      <c r="EF18" s="102">
        <f t="shared" si="47"/>
        <v>57.7</v>
      </c>
      <c r="EG18" s="102">
        <f t="shared" si="47"/>
        <v>59.8</v>
      </c>
      <c r="EH18" s="102">
        <f t="shared" si="47"/>
        <v>59.6</v>
      </c>
      <c r="EI18" s="97"/>
      <c r="EJ18" s="97"/>
      <c r="EK18" s="97"/>
      <c r="EL18" s="97"/>
      <c r="EM18" s="101" t="s">
        <v>152</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152</v>
      </c>
      <c r="EY18" s="102">
        <f>IF(OR(NOT($EY$8),FD7="-"),NA(),FD7)</f>
        <v>40.4</v>
      </c>
      <c r="EZ18" s="102">
        <f>IF(OR(NOT($EY$8),FE7="-"),NA(),FE7)</f>
        <v>37.5</v>
      </c>
      <c r="FA18" s="102">
        <f>IF(OR(NOT($EY$8),FF7="-"),NA(),FF7)</f>
        <v>37</v>
      </c>
      <c r="FB18" s="102">
        <f>IF(OR(NOT($EY$8),FG7="-"),NA(),FG7)</f>
        <v>39.5</v>
      </c>
      <c r="FC18" s="102">
        <f>IF(OR(NOT($EY$8),FH7="-"),NA(),FH7)</f>
        <v>39.1</v>
      </c>
      <c r="FD18" s="97"/>
      <c r="FE18" s="97"/>
      <c r="FF18" s="97"/>
      <c r="FG18" s="97"/>
      <c r="FH18" s="101" t="s">
        <v>152</v>
      </c>
      <c r="FI18" s="102">
        <f>IF(OR(NOT($FI$8),FN7="-"),NA(),FN7)</f>
        <v>23.5</v>
      </c>
      <c r="FJ18" s="102">
        <f>IF(OR(NOT($FI$8),FO7="-"),NA(),FO7)</f>
        <v>23.1</v>
      </c>
      <c r="FK18" s="102">
        <f>IF(OR(NOT($FI$8),FP7="-"),NA(),FP7)</f>
        <v>22.6</v>
      </c>
      <c r="FL18" s="102">
        <f>IF(OR(NOT($FI$8),FQ7="-"),NA(),FQ7)</f>
        <v>22</v>
      </c>
      <c r="FM18" s="102">
        <f>IF(OR(NOT($FI$8),FR7="-"),NA(),FR7)</f>
        <v>21.4</v>
      </c>
      <c r="FN18" s="97"/>
      <c r="FO18" s="97"/>
      <c r="FP18" s="97"/>
      <c r="FQ18" s="97"/>
      <c r="FR18" s="101" t="s">
        <v>152</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152</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152</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152</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152</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152</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152</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152</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152</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152</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152</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152</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152</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152</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152</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152</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152</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152</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153</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140</v>
      </c>
      <c r="AX19" s="102">
        <f>$BH$7</f>
        <v>100</v>
      </c>
      <c r="AY19" s="102">
        <f t="shared" ref="AY19:BB19" si="49">$BH$7</f>
        <v>100</v>
      </c>
      <c r="AZ19" s="102">
        <f t="shared" si="49"/>
        <v>100</v>
      </c>
      <c r="BA19" s="102">
        <f t="shared" si="49"/>
        <v>100</v>
      </c>
      <c r="BB19" s="102">
        <f t="shared" si="49"/>
        <v>100</v>
      </c>
      <c r="BC19" s="97"/>
      <c r="BD19" s="97"/>
      <c r="BE19" s="97"/>
      <c r="BF19" s="97"/>
      <c r="BG19" s="97"/>
      <c r="BH19" s="104" t="s">
        <v>140</v>
      </c>
      <c r="BI19" s="102">
        <f>$BS$7</f>
        <v>100</v>
      </c>
      <c r="BJ19" s="102">
        <f>$BS$7</f>
        <v>100</v>
      </c>
      <c r="BK19" s="102">
        <f>$BS$7</f>
        <v>100</v>
      </c>
      <c r="BL19" s="102">
        <f>$BS$7</f>
        <v>100</v>
      </c>
      <c r="BM19" s="102">
        <f>$BS$7</f>
        <v>100</v>
      </c>
      <c r="BN19" s="97"/>
      <c r="BO19" s="97"/>
      <c r="BP19" s="97"/>
      <c r="BQ19" s="97"/>
      <c r="BR19" s="97"/>
      <c r="BS19" s="104" t="s">
        <v>140</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154</v>
      </c>
      <c r="C20" s="192"/>
      <c r="D20" s="97"/>
    </row>
    <row r="21" spans="1:373">
      <c r="A21" s="94">
        <f t="shared" si="7"/>
        <v>7</v>
      </c>
      <c r="B21" s="192" t="s">
        <v>155</v>
      </c>
      <c r="C21" s="192"/>
      <c r="D21" s="97"/>
    </row>
    <row r="22" spans="1:373">
      <c r="A22" s="94">
        <f t="shared" si="7"/>
        <v>8</v>
      </c>
      <c r="B22" s="192" t="s">
        <v>156</v>
      </c>
      <c r="C22" s="192"/>
      <c r="D22" s="97"/>
      <c r="E22" s="194" t="s">
        <v>157</v>
      </c>
      <c r="F22" s="195"/>
      <c r="G22" s="195"/>
      <c r="H22" s="195"/>
      <c r="I22" s="196"/>
    </row>
    <row r="23" spans="1:373">
      <c r="A23" s="94">
        <f t="shared" si="7"/>
        <v>9</v>
      </c>
      <c r="B23" s="192" t="s">
        <v>158</v>
      </c>
      <c r="C23" s="192"/>
      <c r="D23" s="97"/>
      <c r="E23" s="197"/>
      <c r="F23" s="198"/>
      <c r="G23" s="198"/>
      <c r="H23" s="198"/>
      <c r="I23" s="199"/>
    </row>
    <row r="24" spans="1:373">
      <c r="A24" s="94">
        <f t="shared" si="7"/>
        <v>10</v>
      </c>
      <c r="B24" s="192" t="s">
        <v>159</v>
      </c>
      <c r="C24" s="192"/>
      <c r="D24" s="97"/>
      <c r="E24" s="197"/>
      <c r="F24" s="198"/>
      <c r="G24" s="198"/>
      <c r="H24" s="198"/>
      <c r="I24" s="199"/>
    </row>
    <row r="25" spans="1:373">
      <c r="A25" s="94">
        <f t="shared" si="7"/>
        <v>11</v>
      </c>
      <c r="B25" s="192" t="s">
        <v>160</v>
      </c>
      <c r="C25" s="192"/>
      <c r="D25" s="97"/>
      <c r="E25" s="197"/>
      <c r="F25" s="198"/>
      <c r="G25" s="198"/>
      <c r="H25" s="198"/>
      <c r="I25" s="199"/>
    </row>
    <row r="26" spans="1:373">
      <c r="A26" s="94">
        <f t="shared" si="7"/>
        <v>12</v>
      </c>
      <c r="B26" s="192" t="s">
        <v>161</v>
      </c>
      <c r="C26" s="192"/>
      <c r="D26" s="97"/>
      <c r="E26" s="197"/>
      <c r="F26" s="198"/>
      <c r="G26" s="198"/>
      <c r="H26" s="198"/>
      <c r="I26" s="199"/>
    </row>
    <row r="27" spans="1:373">
      <c r="A27" s="94">
        <f t="shared" si="7"/>
        <v>13</v>
      </c>
      <c r="B27" s="192" t="s">
        <v>162</v>
      </c>
      <c r="C27" s="192"/>
      <c r="D27" s="97"/>
      <c r="E27" s="197"/>
      <c r="F27" s="198"/>
      <c r="G27" s="198"/>
      <c r="H27" s="198"/>
      <c r="I27" s="199"/>
    </row>
    <row r="28" spans="1:373">
      <c r="A28" s="94">
        <f t="shared" si="7"/>
        <v>14</v>
      </c>
      <c r="B28" s="192" t="s">
        <v>163</v>
      </c>
      <c r="C28" s="192"/>
      <c r="D28" s="97"/>
      <c r="E28" s="197"/>
      <c r="F28" s="198"/>
      <c r="G28" s="198"/>
      <c r="H28" s="198"/>
      <c r="I28" s="199"/>
    </row>
    <row r="29" spans="1:373">
      <c r="A29" s="94">
        <f t="shared" si="7"/>
        <v>15</v>
      </c>
      <c r="B29" s="192" t="s">
        <v>164</v>
      </c>
      <c r="C29" s="192"/>
      <c r="D29" s="97"/>
      <c r="E29" s="197"/>
      <c r="F29" s="198"/>
      <c r="G29" s="198"/>
      <c r="H29" s="198"/>
      <c r="I29" s="199"/>
    </row>
    <row r="30" spans="1:373">
      <c r="A30" s="94">
        <f t="shared" si="7"/>
        <v>16</v>
      </c>
      <c r="B30" s="192" t="s">
        <v>165</v>
      </c>
      <c r="C30" s="192"/>
      <c r="D30" s="97"/>
      <c r="E30" s="197"/>
      <c r="F30" s="198"/>
      <c r="G30" s="198"/>
      <c r="H30" s="198"/>
      <c r="I30" s="199"/>
    </row>
    <row r="31" spans="1:373">
      <c r="A31" s="94">
        <f t="shared" si="7"/>
        <v>17</v>
      </c>
      <c r="B31" s="192" t="s">
        <v>166</v>
      </c>
      <c r="C31" s="192"/>
      <c r="D31" s="97"/>
      <c r="E31" s="197"/>
      <c r="F31" s="198"/>
      <c r="G31" s="198"/>
      <c r="H31" s="198"/>
      <c r="I31" s="199"/>
    </row>
    <row r="32" spans="1:373">
      <c r="A32" s="94">
        <f t="shared" si="7"/>
        <v>18</v>
      </c>
      <c r="B32" s="192" t="s">
        <v>167</v>
      </c>
      <c r="C32" s="192"/>
      <c r="D32" s="97"/>
      <c r="E32" s="197"/>
      <c r="F32" s="198"/>
      <c r="G32" s="198"/>
      <c r="H32" s="198"/>
      <c r="I32" s="199"/>
    </row>
    <row r="33" spans="1:9">
      <c r="A33" s="94">
        <f t="shared" si="7"/>
        <v>19</v>
      </c>
      <c r="B33" s="192" t="s">
        <v>168</v>
      </c>
      <c r="C33" s="192"/>
      <c r="D33" s="97"/>
      <c r="E33" s="197"/>
      <c r="F33" s="198"/>
      <c r="G33" s="198"/>
      <c r="H33" s="198"/>
      <c r="I33" s="199"/>
    </row>
    <row r="34" spans="1:9">
      <c r="A34" s="94">
        <f t="shared" si="7"/>
        <v>20</v>
      </c>
      <c r="B34" s="192" t="s">
        <v>169</v>
      </c>
      <c r="C34" s="192"/>
      <c r="D34" s="97"/>
      <c r="E34" s="197"/>
      <c r="F34" s="198"/>
      <c r="G34" s="198"/>
      <c r="H34" s="198"/>
      <c r="I34" s="199"/>
    </row>
    <row r="35" spans="1:9" ht="25.5" customHeight="1">
      <c r="E35" s="200"/>
      <c r="F35" s="201"/>
      <c r="G35" s="201"/>
      <c r="H35" s="201"/>
      <c r="I35" s="202"/>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2017-08-22T11:19:13Z</cp:lastPrinted>
  <dcterms:created xsi:type="dcterms:W3CDTF">2017-06-20T03:23:34Z</dcterms:created>
  <dcterms:modified xsi:type="dcterms:W3CDTF">2017-08-23T10:27:13Z</dcterms:modified>
  <cp:category/>
</cp:coreProperties>
</file>