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Desktop\作業中\0210〆経営比較分析表\"/>
    </mc:Choice>
  </mc:AlternateContent>
  <workbookProtection workbookAlgorithmName="SHA-512" workbookHashValue="uIV17FNISCxC/MHGEKtimN8PTzmNsVo+mevrc6MN2yAwnBAT/yJYJK3uxpf6VFBQHn88fYouk0IqBTNFxJ3gRg==" workbookSaltValue="CJWZfDMh+avLOUQX0XtarQ=="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AL8" i="4" s="1"/>
  <c r="Q6" i="5"/>
  <c r="AD10" i="4" s="1"/>
  <c r="P6" i="5"/>
  <c r="O6" i="5"/>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BB8" i="4"/>
  <c r="AT8" i="4"/>
  <c r="W8" i="4"/>
  <c r="I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<sst xmlns="http://schemas.openxmlformats.org/spreadsheetml/2006/main" count="242" uniqueCount="110">
  <si>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</si>
  <si>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</si>
  <si>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</si>
  <si>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</si>
  <si>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</si>
  <si>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</si>
  <si>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</si>
  <si>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</si>
  <si>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</si>
  <si>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</si>
  <si>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</si>
  <si>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</si>
  <si>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</si>
  <si>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</si>
  <si>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</si>
  <si>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</si>
  <si>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</si>
  <si>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</si>
  <si>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</si>
  <si>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</si>
  <si>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</si>
  <si>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</si>
  <si>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</si>
  <si>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</si>
  <si>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</si>
  <si>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</si>
  <si>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</si>
  <si>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</si>
  <si>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</si>
  <si>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</si>
  <si>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</si>
  <si>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</si>
  <si>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</si>
  <si>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</si>
  <si>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</si>
  <si>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</si>
  <si>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</si>
  <si>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</si>
  <si>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</si>
  <si>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</si>
  <si>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</si>
  <si>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</si>
  <si>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</si>
  <si>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</si>
  <si>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</si>
  <si>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</si>
  <si>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</si>
  <si>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</si>
  <si>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</si>
  <si>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</si>
  <si>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</si>
  <si>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</si>
  <si>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</si>
  <si>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</si>
  <si>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</si>
  <si>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</si>
  <si>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</si>
  <si>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</si>
  <si>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</si>
  <si>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</si>
  <si>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</si>
  <si>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</si>
  <si>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</si>
  <si>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</si>
  <si>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</si>
  <si>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</si>
  <si>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</si>
  <si>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</si>
  <si>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</si>
  <si>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</si>
  <si>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</si>
  <si>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</si>
  <si>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</si>
  <si>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</si>
  <si>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</si>
  <si>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</si>
  <si>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</si>
  <si>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</si>
  <si>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</si>
  <si>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</si>
  <si>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</si>
  <si>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</si>
  <si>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</si>
  <si>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</si>
  <si>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</si>
  <si>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</si>
  <si>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</si>
  <si>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</si>
  <si>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</si>
  <si>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</si>
  <si>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</si>
  <si>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</si>
  <si>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</si>
  <si>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</si>
  <si>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</si>
  <si>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</si>
  <si>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羽咋市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</si>
  <si>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</si>
  <si>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</si>
  <si>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</si>
  <si>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</si>
  <si>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</si>
  <si>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</si>
  <si>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</si>
  <si>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</si>
  <si>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</si>
  <si>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</si>
  <si>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浄化槽事業が始まってまだ日が浅く、耐用年数に達していないことから更新事業を実施していないが、供用開始から10年を経過しており、設備に不具合が生じているものもある。　　　　　　　　　　　　　　　　　　　　　　　　　　　　　　　　　　　　　　　　　　　　　　　　　　　　　　　　　　　　　　　　　　　　　　　　　　　　　　　　　　　　　　　　　　　　　　　　　　　　　　　今後は、計画的に機器更新を講ずる。</t>
    <rPh sb="1" eb="3">
      <t>ジョウカ</t>
    </rPh>
    <rPh sb="3" eb="4">
      <t>ソウ</t>
    </rPh>
    <rPh sb="4" eb="6">
      <t>ジギョウ</t>
    </rPh>
    <rPh sb="7" eb="8">
      <t>ハジ</t>
    </rPh>
    <rPh sb="13" eb="14">
      <t>ヒ</t>
    </rPh>
    <rPh sb="15" eb="16">
      <t>アサ</t>
    </rPh>
    <rPh sb="47" eb="49">
      <t>キョウヨウ</t>
    </rPh>
    <rPh sb="64" eb="66">
      <t>セツビ</t>
    </rPh>
    <rPh sb="193" eb="195">
      <t>キキ</t>
    </rPh>
    <rPh sb="195" eb="197">
      <t>コウシン</t>
    </rPh>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</si>
  <si>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</si>
  <si>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　H23年に法適用した以降も、事業費に対する使用料収入等が不足し赤字経営が続いていたため、H26年度より料金改定を行い、収支の黒字化を目指し、累積欠損金の解消に向け取り組んでいるところである。流動比率については、 類似団体の平均値を上回っており、羽咋市の他３事業に比べても、支払能力は高いといえるが、徐々に下がっている。
 ④年々減少してきてはいるものの、浄化槽設置に伴い発行した企業債の償還金が多大なため、事業規模に対する残高が平均値を上回っている。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⑦人口減少により、利用率は低下傾向にある。
 </t>
    <rPh sb="100" eb="102">
      <t>リュウドウ</t>
    </rPh>
    <rPh sb="102" eb="104">
      <t>ヒリツ</t>
    </rPh>
    <rPh sb="154" eb="156">
      <t>ジョジョ</t>
    </rPh>
    <rPh sb="157" eb="158">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</si>
</sst>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350712"/>
        <c:axId val="26846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0350712"/>
        <c:axId val="268469496"/>
      </c:lineChart>
      <c:dateAx>
        <c:axId val="160350712"/>
        <c:scaling>
          <c:orientation val="minMax"/>
        </c:scaling>
        <c:delete val="1"/>
        <c:axPos val="b"/>
        <c:numFmt formatCode="ge" sourceLinked="1"/>
        <c:majorTickMark val="none"/>
        <c:minorTickMark val="none"/>
        <c:tickLblPos val="none"/>
        <c:crossAx val="268469496"/>
        <c:crosses val="autoZero"/>
        <c:auto val="1"/>
        <c:lblOffset val="100"/>
        <c:baseTimeUnit val="years"/>
      </c:dateAx>
      <c:valAx>
        <c:axId val="26846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48.55</c:v>
                </c:pt>
                <c:pt idx="1">
                  <c:v>49.1</c:v>
                </c:pt>
                <c:pt idx="2">
                  <c:v>48.86</c:v>
                </c:pt>
                <c:pt idx="3" formatCode="#,##0.00;&quot;△&quot;#,##0.00">
                  <c:v>0</c:v>
                </c:pt>
                <c:pt idx="4">
                  <c:v>51.03</c:v>
                </c:pt>
              </c:numCache>
            </c:numRef>
          </c:val>
        </c:ser>
        <c:dLbls>
          <c:showLegendKey val="0"/>
          <c:showVal val="0"/>
          <c:showCatName val="0"/>
          <c:showSerName val="0"/>
          <c:showPercent val="0"/>
          <c:showBubbleSize val="0"/>
        </c:dLbls>
        <c:gapWidth val="150"/>
        <c:axId val="269520648"/>
        <c:axId val="26952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69520648"/>
        <c:axId val="269521040"/>
      </c:lineChart>
      <c:dateAx>
        <c:axId val="269520648"/>
        <c:scaling>
          <c:orientation val="minMax"/>
        </c:scaling>
        <c:delete val="1"/>
        <c:axPos val="b"/>
        <c:numFmt formatCode="ge" sourceLinked="1"/>
        <c:majorTickMark val="none"/>
        <c:minorTickMark val="none"/>
        <c:tickLblPos val="none"/>
        <c:crossAx val="269521040"/>
        <c:crosses val="autoZero"/>
        <c:auto val="1"/>
        <c:lblOffset val="100"/>
        <c:baseTimeUnit val="years"/>
      </c:dateAx>
      <c:valAx>
        <c:axId val="2695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9630176"/>
        <c:axId val="26963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69630176"/>
        <c:axId val="269630568"/>
      </c:lineChart>
      <c:dateAx>
        <c:axId val="269630176"/>
        <c:scaling>
          <c:orientation val="minMax"/>
        </c:scaling>
        <c:delete val="1"/>
        <c:axPos val="b"/>
        <c:numFmt formatCode="ge" sourceLinked="1"/>
        <c:majorTickMark val="none"/>
        <c:minorTickMark val="none"/>
        <c:tickLblPos val="none"/>
        <c:crossAx val="269630568"/>
        <c:crosses val="autoZero"/>
        <c:auto val="1"/>
        <c:lblOffset val="100"/>
        <c:baseTimeUnit val="years"/>
      </c:dateAx>
      <c:valAx>
        <c:axId val="26963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6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62.03</c:v>
                </c:pt>
                <c:pt idx="1">
                  <c:v>61.33</c:v>
                </c:pt>
                <c:pt idx="2">
                  <c:v>72.760000000000005</c:v>
                </c:pt>
                <c:pt idx="3">
                  <c:v>95.55</c:v>
                </c:pt>
                <c:pt idx="4">
                  <c:v>98.24</c:v>
                </c:pt>
              </c:numCache>
            </c:numRef>
          </c:val>
        </c:ser>
        <c:dLbls>
          <c:showLegendKey val="0"/>
          <c:showVal val="0"/>
          <c:showCatName val="0"/>
          <c:showSerName val="0"/>
          <c:showPercent val="0"/>
          <c:showBubbleSize val="0"/>
        </c:dLbls>
        <c:gapWidth val="150"/>
        <c:axId val="269051136"/>
        <c:axId val="269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269051136"/>
        <c:axId val="269051520"/>
      </c:lineChart>
      <c:dateAx>
        <c:axId val="269051136"/>
        <c:scaling>
          <c:orientation val="minMax"/>
        </c:scaling>
        <c:delete val="1"/>
        <c:axPos val="b"/>
        <c:numFmt formatCode="ge" sourceLinked="1"/>
        <c:majorTickMark val="none"/>
        <c:minorTickMark val="none"/>
        <c:tickLblPos val="none"/>
        <c:crossAx val="269051520"/>
        <c:crosses val="autoZero"/>
        <c:auto val="1"/>
        <c:lblOffset val="100"/>
        <c:baseTimeUnit val="years"/>
      </c:dateAx>
      <c:valAx>
        <c:axId val="269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4.3499999999999996</c:v>
                </c:pt>
                <c:pt idx="1">
                  <c:v>8.3000000000000007</c:v>
                </c:pt>
                <c:pt idx="2">
                  <c:v>11.45</c:v>
                </c:pt>
                <c:pt idx="3">
                  <c:v>42.17</c:v>
                </c:pt>
                <c:pt idx="4">
                  <c:v>48.59</c:v>
                </c:pt>
              </c:numCache>
            </c:numRef>
          </c:val>
        </c:ser>
        <c:dLbls>
          <c:showLegendKey val="0"/>
          <c:showVal val="0"/>
          <c:showCatName val="0"/>
          <c:showSerName val="0"/>
          <c:showPercent val="0"/>
          <c:showBubbleSize val="0"/>
        </c:dLbls>
        <c:gapWidth val="150"/>
        <c:axId val="269131920"/>
        <c:axId val="26913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269131920"/>
        <c:axId val="269134352"/>
      </c:lineChart>
      <c:dateAx>
        <c:axId val="269131920"/>
        <c:scaling>
          <c:orientation val="minMax"/>
        </c:scaling>
        <c:delete val="1"/>
        <c:axPos val="b"/>
        <c:numFmt formatCode="ge" sourceLinked="1"/>
        <c:majorTickMark val="none"/>
        <c:minorTickMark val="none"/>
        <c:tickLblPos val="none"/>
        <c:crossAx val="269134352"/>
        <c:crosses val="autoZero"/>
        <c:auto val="1"/>
        <c:lblOffset val="100"/>
        <c:baseTimeUnit val="years"/>
      </c:dateAx>
      <c:valAx>
        <c:axId val="26913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9183184"/>
        <c:axId val="26918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9183184"/>
        <c:axId val="269183592"/>
      </c:lineChart>
      <c:dateAx>
        <c:axId val="269183184"/>
        <c:scaling>
          <c:orientation val="minMax"/>
        </c:scaling>
        <c:delete val="1"/>
        <c:axPos val="b"/>
        <c:numFmt formatCode="ge" sourceLinked="1"/>
        <c:majorTickMark val="none"/>
        <c:minorTickMark val="none"/>
        <c:tickLblPos val="none"/>
        <c:crossAx val="269183592"/>
        <c:crosses val="autoZero"/>
        <c:auto val="1"/>
        <c:lblOffset val="100"/>
        <c:baseTimeUnit val="years"/>
      </c:dateAx>
      <c:valAx>
        <c:axId val="26918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92.54</c:v>
                </c:pt>
                <c:pt idx="1">
                  <c:v>156.93</c:v>
                </c:pt>
                <c:pt idx="2">
                  <c:v>197.55</c:v>
                </c:pt>
                <c:pt idx="3">
                  <c:v>190.6</c:v>
                </c:pt>
                <c:pt idx="4">
                  <c:v>179.47</c:v>
                </c:pt>
              </c:numCache>
            </c:numRef>
          </c:val>
        </c:ser>
        <c:dLbls>
          <c:showLegendKey val="0"/>
          <c:showVal val="0"/>
          <c:showCatName val="0"/>
          <c:showSerName val="0"/>
          <c:showPercent val="0"/>
          <c:showBubbleSize val="0"/>
        </c:dLbls>
        <c:gapWidth val="150"/>
        <c:axId val="269184768"/>
        <c:axId val="26918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269184768"/>
        <c:axId val="269185160"/>
      </c:lineChart>
      <c:dateAx>
        <c:axId val="269184768"/>
        <c:scaling>
          <c:orientation val="minMax"/>
        </c:scaling>
        <c:delete val="1"/>
        <c:axPos val="b"/>
        <c:numFmt formatCode="ge" sourceLinked="1"/>
        <c:majorTickMark val="none"/>
        <c:minorTickMark val="none"/>
        <c:tickLblPos val="none"/>
        <c:crossAx val="269185160"/>
        <c:crosses val="autoZero"/>
        <c:auto val="1"/>
        <c:lblOffset val="100"/>
        <c:baseTimeUnit val="years"/>
      </c:dateAx>
      <c:valAx>
        <c:axId val="2691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1196.1500000000001</c:v>
                </c:pt>
                <c:pt idx="1">
                  <c:v>1295.05</c:v>
                </c:pt>
                <c:pt idx="2">
                  <c:v>924.41</c:v>
                </c:pt>
                <c:pt idx="3">
                  <c:v>1004.68</c:v>
                </c:pt>
                <c:pt idx="4">
                  <c:v>681.73</c:v>
                </c:pt>
              </c:numCache>
            </c:numRef>
          </c:val>
        </c:ser>
        <c:dLbls>
          <c:showLegendKey val="0"/>
          <c:showVal val="0"/>
          <c:showCatName val="0"/>
          <c:showSerName val="0"/>
          <c:showPercent val="0"/>
          <c:showBubbleSize val="0"/>
        </c:dLbls>
        <c:gapWidth val="150"/>
        <c:axId val="269186336"/>
        <c:axId val="26918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269186336"/>
        <c:axId val="269186728"/>
      </c:lineChart>
      <c:dateAx>
        <c:axId val="269186336"/>
        <c:scaling>
          <c:orientation val="minMax"/>
        </c:scaling>
        <c:delete val="1"/>
        <c:axPos val="b"/>
        <c:numFmt formatCode="ge" sourceLinked="1"/>
        <c:majorTickMark val="none"/>
        <c:minorTickMark val="none"/>
        <c:tickLblPos val="none"/>
        <c:crossAx val="269186728"/>
        <c:crosses val="autoZero"/>
        <c:auto val="1"/>
        <c:lblOffset val="100"/>
        <c:baseTimeUnit val="years"/>
      </c:dateAx>
      <c:valAx>
        <c:axId val="26918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1818.37</c:v>
                </c:pt>
                <c:pt idx="1">
                  <c:v>1593.79</c:v>
                </c:pt>
                <c:pt idx="2">
                  <c:v>1560.01</c:v>
                </c:pt>
                <c:pt idx="3">
                  <c:v>1361.51</c:v>
                </c:pt>
                <c:pt idx="4">
                  <c:v>1352.77</c:v>
                </c:pt>
              </c:numCache>
            </c:numRef>
          </c:val>
        </c:ser>
        <c:dLbls>
          <c:showLegendKey val="0"/>
          <c:showVal val="0"/>
          <c:showCatName val="0"/>
          <c:showSerName val="0"/>
          <c:showPercent val="0"/>
          <c:showBubbleSize val="0"/>
        </c:dLbls>
        <c:gapWidth val="150"/>
        <c:axId val="269373728"/>
        <c:axId val="26937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69373728"/>
        <c:axId val="269374120"/>
      </c:lineChart>
      <c:dateAx>
        <c:axId val="269373728"/>
        <c:scaling>
          <c:orientation val="minMax"/>
        </c:scaling>
        <c:delete val="1"/>
        <c:axPos val="b"/>
        <c:numFmt formatCode="ge" sourceLinked="1"/>
        <c:majorTickMark val="none"/>
        <c:minorTickMark val="none"/>
        <c:tickLblPos val="none"/>
        <c:crossAx val="269374120"/>
        <c:crosses val="autoZero"/>
        <c:auto val="1"/>
        <c:lblOffset val="100"/>
        <c:baseTimeUnit val="years"/>
      </c:dateAx>
      <c:valAx>
        <c:axId val="2693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47.76</c:v>
                </c:pt>
                <c:pt idx="1">
                  <c:v>50.62</c:v>
                </c:pt>
                <c:pt idx="2">
                  <c:v>53.38</c:v>
                </c:pt>
                <c:pt idx="3">
                  <c:v>60.5</c:v>
                </c:pt>
                <c:pt idx="4">
                  <c:v>68.56</c:v>
                </c:pt>
              </c:numCache>
            </c:numRef>
          </c:val>
        </c:ser>
        <c:dLbls>
          <c:showLegendKey val="0"/>
          <c:showVal val="0"/>
          <c:showCatName val="0"/>
          <c:showSerName val="0"/>
          <c:showPercent val="0"/>
          <c:showBubbleSize val="0"/>
        </c:dLbls>
        <c:gapWidth val="150"/>
        <c:axId val="269375296"/>
        <c:axId val="26937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69375296"/>
        <c:axId val="269375688"/>
      </c:lineChart>
      <c:dateAx>
        <c:axId val="269375296"/>
        <c:scaling>
          <c:orientation val="minMax"/>
        </c:scaling>
        <c:delete val="1"/>
        <c:axPos val="b"/>
        <c:numFmt formatCode="ge" sourceLinked="1"/>
        <c:majorTickMark val="none"/>
        <c:minorTickMark val="none"/>
        <c:tickLblPos val="none"/>
        <c:crossAx val="269375688"/>
        <c:crosses val="autoZero"/>
        <c:auto val="1"/>
        <c:lblOffset val="100"/>
        <c:baseTimeUnit val="years"/>
      </c:dateAx>
      <c:valAx>
        <c:axId val="26937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252.44</c:v>
                </c:pt>
                <c:pt idx="1">
                  <c:v>255.61</c:v>
                </c:pt>
                <c:pt idx="2">
                  <c:v>241.78</c:v>
                </c:pt>
                <c:pt idx="3">
                  <c:v>230.51</c:v>
                </c:pt>
                <c:pt idx="4">
                  <c:v>204.12</c:v>
                </c:pt>
              </c:numCache>
            </c:numRef>
          </c:val>
        </c:ser>
        <c:dLbls>
          <c:showLegendKey val="0"/>
          <c:showVal val="0"/>
          <c:showCatName val="0"/>
          <c:showSerName val="0"/>
          <c:showPercent val="0"/>
          <c:showBubbleSize val="0"/>
        </c:dLbls>
        <c:gapWidth val="150"/>
        <c:axId val="269376864"/>
        <c:axId val="2695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69376864"/>
        <c:axId val="269519472"/>
      </c:lineChart>
      <c:dateAx>
        <c:axId val="269376864"/>
        <c:scaling>
          <c:orientation val="minMax"/>
        </c:scaling>
        <c:delete val="1"/>
        <c:axPos val="b"/>
        <c:numFmt formatCode="ge" sourceLinked="1"/>
        <c:majorTickMark val="none"/>
        <c:minorTickMark val="none"/>
        <c:tickLblPos val="none"/>
        <c:crossAx val="269519472"/>
        <c:crosses val="autoZero"/>
        <c:auto val="1"/>
        <c:lblOffset val="100"/>
        <c:baseTimeUnit val="years"/>
      </c:dateAx>
      <c:valAx>
        <c:axId val="2695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G1" zoomScale="55" zoomScaleNormal="55" workbookViewId="0">
      <selection activeCell="CB24" sqref="CB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羽咋市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22578</v>
      </c>
      <c r="AM8" s="64"/>
      <c r="AN8" s="64"/>
      <c r="AO8" s="64"/>
      <c r="AP8" s="64"/>
      <c r="AQ8" s="64"/>
      <c r="AR8" s="64"/>
      <c r="AS8" s="64"/>
      <c r="AT8" s="63">
        <f>データ!S6</f>
        <v>81.849999999999994</v>
      </c>
      <c r="AU8" s="63"/>
      <c r="AV8" s="63"/>
      <c r="AW8" s="63"/>
      <c r="AX8" s="63"/>
      <c r="AY8" s="63"/>
      <c r="AZ8" s="63"/>
      <c r="BA8" s="63"/>
      <c r="BB8" s="63">
        <f>データ!T6</f>
        <v>275.85000000000002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28.51</v>
      </c>
      <c r="J10" s="63"/>
      <c r="K10" s="63"/>
      <c r="L10" s="63"/>
      <c r="M10" s="63"/>
      <c r="N10" s="63"/>
      <c r="O10" s="63"/>
      <c r="P10" s="63">
        <f>データ!O6</f>
        <v>3.14</v>
      </c>
      <c r="Q10" s="63"/>
      <c r="R10" s="63"/>
      <c r="S10" s="63"/>
      <c r="T10" s="63"/>
      <c r="U10" s="63"/>
      <c r="V10" s="63"/>
      <c r="W10" s="63">
        <f>データ!P6</f>
        <v>100</v>
      </c>
      <c r="X10" s="63"/>
      <c r="Y10" s="63"/>
      <c r="Z10" s="63"/>
      <c r="AA10" s="63"/>
      <c r="AB10" s="63"/>
      <c r="AC10" s="63"/>
      <c r="AD10" s="64">
        <f>データ!Q6</f>
        <v>2829</v>
      </c>
      <c r="AE10" s="64"/>
      <c r="AF10" s="64"/>
      <c r="AG10" s="64"/>
      <c r="AH10" s="64"/>
      <c r="AI10" s="64"/>
      <c r="AJ10" s="64"/>
      <c r="AK10" s="2"/>
      <c r="AL10" s="64">
        <f>データ!U6</f>
        <v>706</v>
      </c>
      <c r="AM10" s="64"/>
      <c r="AN10" s="64"/>
      <c r="AO10" s="64"/>
      <c r="AP10" s="64"/>
      <c r="AQ10" s="64"/>
      <c r="AR10" s="64"/>
      <c r="AS10" s="64"/>
      <c r="AT10" s="63">
        <f>データ!V6</f>
        <v>0.14000000000000001</v>
      </c>
      <c r="AU10" s="63"/>
      <c r="AV10" s="63"/>
      <c r="AW10" s="63"/>
      <c r="AX10" s="63"/>
      <c r="AY10" s="63"/>
      <c r="AZ10" s="63"/>
      <c r="BA10" s="63"/>
      <c r="BB10" s="63">
        <f>データ!W6</f>
        <v>5042.8599999999997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b6D+QAmliJdv8xRNWgCPQWblnpmw7d8jvxSUJwXs40my/iTHd6wc6qDJ+/GNQp1n3hiuH8p01cFSKVP85EXHfw==" saltValue="U3c+wj1VMCjxsgr/XXG6P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H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172073</v>
      </c>
      <c r="D6" s="31">
        <f t="shared" si="3"/>
        <v>46</v>
      </c>
      <c r="E6" s="31">
        <f t="shared" si="3"/>
        <v>18</v>
      </c>
      <c r="F6" s="31">
        <f t="shared" si="3"/>
        <v>0</v>
      </c>
      <c r="G6" s="31">
        <f t="shared" si="3"/>
        <v>0</v>
      </c>
      <c r="H6" s="31" t="str">
        <f t="shared" si="3"/>
        <v>石川県　羽咋市</v>
      </c>
      <c r="I6" s="31" t="str">
        <f t="shared" si="3"/>
        <v>法適用</v>
      </c>
      <c r="J6" s="31" t="str">
        <f t="shared" si="3"/>
        <v>下水道事業</v>
      </c>
      <c r="K6" s="31" t="str">
        <f t="shared" si="3"/>
        <v>特定地域生活排水処理</v>
      </c>
      <c r="L6" s="31" t="str">
        <f t="shared" si="3"/>
        <v>K3</v>
      </c>
      <c r="M6" s="32" t="str">
        <f t="shared" si="3"/>
        <v>-</v>
      </c>
      <c r="N6" s="32">
        <f t="shared" si="3"/>
        <v>28.51</v>
      </c>
      <c r="O6" s="32">
        <f t="shared" si="3"/>
        <v>3.14</v>
      </c>
      <c r="P6" s="32">
        <f t="shared" si="3"/>
        <v>100</v>
      </c>
      <c r="Q6" s="32">
        <f t="shared" si="3"/>
        <v>2829</v>
      </c>
      <c r="R6" s="32">
        <f t="shared" si="3"/>
        <v>22578</v>
      </c>
      <c r="S6" s="32">
        <f t="shared" si="3"/>
        <v>81.849999999999994</v>
      </c>
      <c r="T6" s="32">
        <f t="shared" si="3"/>
        <v>275.85000000000002</v>
      </c>
      <c r="U6" s="32">
        <f t="shared" si="3"/>
        <v>706</v>
      </c>
      <c r="V6" s="32">
        <f t="shared" si="3"/>
        <v>0.14000000000000001</v>
      </c>
      <c r="W6" s="32">
        <f t="shared" si="3"/>
        <v>5042.8599999999997</v>
      </c>
      <c r="X6" s="33">
        <f>IF(X7="",NA(),X7)</f>
        <v>62.03</v>
      </c>
      <c r="Y6" s="33">
        <f t="shared" ref="Y6:AG6" si="4">IF(Y7="",NA(),Y7)</f>
        <v>61.33</v>
      </c>
      <c r="Z6" s="33">
        <f t="shared" si="4"/>
        <v>72.760000000000005</v>
      </c>
      <c r="AA6" s="33">
        <f t="shared" si="4"/>
        <v>95.55</v>
      </c>
      <c r="AB6" s="33">
        <f t="shared" si="4"/>
        <v>98.24</v>
      </c>
      <c r="AC6" s="33">
        <f t="shared" si="4"/>
        <v>101.13</v>
      </c>
      <c r="AD6" s="33">
        <f t="shared" si="4"/>
        <v>97.09</v>
      </c>
      <c r="AE6" s="33">
        <f t="shared" si="4"/>
        <v>89.7</v>
      </c>
      <c r="AF6" s="33">
        <f t="shared" si="4"/>
        <v>90.66</v>
      </c>
      <c r="AG6" s="33">
        <f t="shared" si="4"/>
        <v>89.69</v>
      </c>
      <c r="AH6" s="32" t="str">
        <f>IF(AH7="","",IF(AH7="-","【-】","【"&amp;SUBSTITUTE(TEXT(AH7,"#,##0.00"),"-","△")&amp;"】"))</f>
        <v>【85.56】</v>
      </c>
      <c r="AI6" s="33">
        <f>IF(AI7="",NA(),AI7)</f>
        <v>92.54</v>
      </c>
      <c r="AJ6" s="33">
        <f t="shared" ref="AJ6:AR6" si="5">IF(AJ7="",NA(),AJ7)</f>
        <v>156.93</v>
      </c>
      <c r="AK6" s="33">
        <f t="shared" si="5"/>
        <v>197.55</v>
      </c>
      <c r="AL6" s="33">
        <f t="shared" si="5"/>
        <v>190.6</v>
      </c>
      <c r="AM6" s="33">
        <f t="shared" si="5"/>
        <v>179.47</v>
      </c>
      <c r="AN6" s="33">
        <f t="shared" si="5"/>
        <v>121.33</v>
      </c>
      <c r="AO6" s="33">
        <f t="shared" si="5"/>
        <v>42.06</v>
      </c>
      <c r="AP6" s="33">
        <f t="shared" si="5"/>
        <v>76.069999999999993</v>
      </c>
      <c r="AQ6" s="33">
        <f t="shared" si="5"/>
        <v>91.1</v>
      </c>
      <c r="AR6" s="33">
        <f t="shared" si="5"/>
        <v>124.89</v>
      </c>
      <c r="AS6" s="32" t="str">
        <f>IF(AS7="","",IF(AS7="-","【-】","【"&amp;SUBSTITUTE(TEXT(AS7,"#,##0.00"),"-","△")&amp;"】"))</f>
        <v>【200.94】</v>
      </c>
      <c r="AT6" s="33">
        <f>IF(AT7="",NA(),AT7)</f>
        <v>1196.1500000000001</v>
      </c>
      <c r="AU6" s="33">
        <f t="shared" ref="AU6:BC6" si="6">IF(AU7="",NA(),AU7)</f>
        <v>1295.05</v>
      </c>
      <c r="AV6" s="33">
        <f t="shared" si="6"/>
        <v>924.41</v>
      </c>
      <c r="AW6" s="33">
        <f t="shared" si="6"/>
        <v>1004.68</v>
      </c>
      <c r="AX6" s="33">
        <f t="shared" si="6"/>
        <v>681.73</v>
      </c>
      <c r="AY6" s="33">
        <f t="shared" si="6"/>
        <v>378.53</v>
      </c>
      <c r="AZ6" s="33">
        <f t="shared" si="6"/>
        <v>701.64</v>
      </c>
      <c r="BA6" s="33">
        <f t="shared" si="6"/>
        <v>377.59</v>
      </c>
      <c r="BB6" s="33">
        <f t="shared" si="6"/>
        <v>247.48</v>
      </c>
      <c r="BC6" s="33">
        <f t="shared" si="6"/>
        <v>221.76</v>
      </c>
      <c r="BD6" s="32" t="str">
        <f>IF(BD7="","",IF(BD7="-","【-】","【"&amp;SUBSTITUTE(TEXT(BD7,"#,##0.00"),"-","△")&amp;"】"))</f>
        <v>【160.95】</v>
      </c>
      <c r="BE6" s="33">
        <f>IF(BE7="",NA(),BE7)</f>
        <v>1818.37</v>
      </c>
      <c r="BF6" s="33">
        <f t="shared" ref="BF6:BN6" si="7">IF(BF7="",NA(),BF7)</f>
        <v>1593.79</v>
      </c>
      <c r="BG6" s="33">
        <f t="shared" si="7"/>
        <v>1560.01</v>
      </c>
      <c r="BH6" s="33">
        <f t="shared" si="7"/>
        <v>1361.51</v>
      </c>
      <c r="BI6" s="33">
        <f t="shared" si="7"/>
        <v>1352.77</v>
      </c>
      <c r="BJ6" s="33">
        <f t="shared" si="7"/>
        <v>421.01</v>
      </c>
      <c r="BK6" s="33">
        <f t="shared" si="7"/>
        <v>430.64</v>
      </c>
      <c r="BL6" s="33">
        <f t="shared" si="7"/>
        <v>446.63</v>
      </c>
      <c r="BM6" s="33">
        <f t="shared" si="7"/>
        <v>416.91</v>
      </c>
      <c r="BN6" s="33">
        <f t="shared" si="7"/>
        <v>392.19</v>
      </c>
      <c r="BO6" s="32" t="str">
        <f>IF(BO7="","",IF(BO7="-","【-】","【"&amp;SUBSTITUTE(TEXT(BO7,"#,##0.00"),"-","△")&amp;"】"))</f>
        <v>【345.93】</v>
      </c>
      <c r="BP6" s="33">
        <f>IF(BP7="",NA(),BP7)</f>
        <v>47.76</v>
      </c>
      <c r="BQ6" s="33">
        <f t="shared" ref="BQ6:BY6" si="8">IF(BQ7="",NA(),BQ7)</f>
        <v>50.62</v>
      </c>
      <c r="BR6" s="33">
        <f t="shared" si="8"/>
        <v>53.38</v>
      </c>
      <c r="BS6" s="33">
        <f t="shared" si="8"/>
        <v>60.5</v>
      </c>
      <c r="BT6" s="33">
        <f t="shared" si="8"/>
        <v>68.56</v>
      </c>
      <c r="BU6" s="33">
        <f t="shared" si="8"/>
        <v>58.98</v>
      </c>
      <c r="BV6" s="33">
        <f t="shared" si="8"/>
        <v>58.78</v>
      </c>
      <c r="BW6" s="33">
        <f t="shared" si="8"/>
        <v>58.53</v>
      </c>
      <c r="BX6" s="33">
        <f t="shared" si="8"/>
        <v>57.93</v>
      </c>
      <c r="BY6" s="33">
        <f t="shared" si="8"/>
        <v>57.03</v>
      </c>
      <c r="BZ6" s="32" t="str">
        <f>IF(BZ7="","",IF(BZ7="-","【-】","【"&amp;SUBSTITUTE(TEXT(BZ7,"#,##0.00"),"-","△")&amp;"】"))</f>
        <v>【59.44】</v>
      </c>
      <c r="CA6" s="33">
        <f>IF(CA7="",NA(),CA7)</f>
        <v>252.44</v>
      </c>
      <c r="CB6" s="33">
        <f t="shared" ref="CB6:CJ6" si="9">IF(CB7="",NA(),CB7)</f>
        <v>255.61</v>
      </c>
      <c r="CC6" s="33">
        <f t="shared" si="9"/>
        <v>241.78</v>
      </c>
      <c r="CD6" s="33">
        <f t="shared" si="9"/>
        <v>230.51</v>
      </c>
      <c r="CE6" s="33">
        <f t="shared" si="9"/>
        <v>204.12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48.55</v>
      </c>
      <c r="CM6" s="33">
        <f t="shared" ref="CM6:CU6" si="10">IF(CM7="",NA(),CM7)</f>
        <v>49.1</v>
      </c>
      <c r="CN6" s="33">
        <f t="shared" si="10"/>
        <v>48.86</v>
      </c>
      <c r="CO6" s="32">
        <f t="shared" si="10"/>
        <v>0</v>
      </c>
      <c r="CP6" s="33">
        <f t="shared" si="10"/>
        <v>51.03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4.3499999999999996</v>
      </c>
      <c r="DI6" s="33">
        <f t="shared" ref="DI6:DQ6" si="12">IF(DI7="",NA(),DI7)</f>
        <v>8.3000000000000007</v>
      </c>
      <c r="DJ6" s="33">
        <f t="shared" si="12"/>
        <v>11.45</v>
      </c>
      <c r="DK6" s="33">
        <f t="shared" si="12"/>
        <v>42.17</v>
      </c>
      <c r="DL6" s="33">
        <f t="shared" si="12"/>
        <v>48.59</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172073</v>
      </c>
      <c r="D7" s="35">
        <v>46</v>
      </c>
      <c r="E7" s="35">
        <v>18</v>
      </c>
      <c r="F7" s="35">
        <v>0</v>
      </c>
      <c r="G7" s="35">
        <v>0</v>
      </c>
      <c r="H7" s="35" t="s">
        <v>96</v>
      </c>
      <c r="I7" s="35" t="s">
        <v>97</v>
      </c>
      <c r="J7" s="35" t="s">
        <v>98</v>
      </c>
      <c r="K7" s="35" t="s">
        <v>99</v>
      </c>
      <c r="L7" s="35" t="s">
        <v>100</v>
      </c>
      <c r="M7" s="36" t="s">
        <v>101</v>
      </c>
      <c r="N7" s="36">
        <v>28.51</v>
      </c>
      <c r="O7" s="36">
        <v>3.14</v>
      </c>
      <c r="P7" s="36">
        <v>100</v>
      </c>
      <c r="Q7" s="36">
        <v>2829</v>
      </c>
      <c r="R7" s="36">
        <v>22578</v>
      </c>
      <c r="S7" s="36">
        <v>81.849999999999994</v>
      </c>
      <c r="T7" s="36">
        <v>275.85000000000002</v>
      </c>
      <c r="U7" s="36">
        <v>706</v>
      </c>
      <c r="V7" s="36">
        <v>0.14000000000000001</v>
      </c>
      <c r="W7" s="36">
        <v>5042.8599999999997</v>
      </c>
      <c r="X7" s="36">
        <v>62.03</v>
      </c>
      <c r="Y7" s="36">
        <v>61.33</v>
      </c>
      <c r="Z7" s="36">
        <v>72.760000000000005</v>
      </c>
      <c r="AA7" s="36">
        <v>95.55</v>
      </c>
      <c r="AB7" s="36">
        <v>98.24</v>
      </c>
      <c r="AC7" s="36">
        <v>101.13</v>
      </c>
      <c r="AD7" s="36">
        <v>97.09</v>
      </c>
      <c r="AE7" s="36">
        <v>89.7</v>
      </c>
      <c r="AF7" s="36">
        <v>90.66</v>
      </c>
      <c r="AG7" s="36">
        <v>89.69</v>
      </c>
      <c r="AH7" s="36">
        <v>85.56</v>
      </c>
      <c r="AI7" s="36">
        <v>92.54</v>
      </c>
      <c r="AJ7" s="36">
        <v>156.93</v>
      </c>
      <c r="AK7" s="36">
        <v>197.55</v>
      </c>
      <c r="AL7" s="36">
        <v>190.6</v>
      </c>
      <c r="AM7" s="36">
        <v>179.47</v>
      </c>
      <c r="AN7" s="36">
        <v>121.33</v>
      </c>
      <c r="AO7" s="36">
        <v>42.06</v>
      </c>
      <c r="AP7" s="36">
        <v>76.069999999999993</v>
      </c>
      <c r="AQ7" s="36">
        <v>91.1</v>
      </c>
      <c r="AR7" s="36">
        <v>124.89</v>
      </c>
      <c r="AS7" s="36">
        <v>200.94</v>
      </c>
      <c r="AT7" s="36">
        <v>1196.1500000000001</v>
      </c>
      <c r="AU7" s="36">
        <v>1295.05</v>
      </c>
      <c r="AV7" s="36">
        <v>924.41</v>
      </c>
      <c r="AW7" s="36">
        <v>1004.68</v>
      </c>
      <c r="AX7" s="36">
        <v>681.73</v>
      </c>
      <c r="AY7" s="36">
        <v>378.53</v>
      </c>
      <c r="AZ7" s="36">
        <v>701.64</v>
      </c>
      <c r="BA7" s="36">
        <v>377.59</v>
      </c>
      <c r="BB7" s="36">
        <v>247.48</v>
      </c>
      <c r="BC7" s="36">
        <v>221.76</v>
      </c>
      <c r="BD7" s="36">
        <v>160.94999999999999</v>
      </c>
      <c r="BE7" s="36">
        <v>1818.37</v>
      </c>
      <c r="BF7" s="36">
        <v>1593.79</v>
      </c>
      <c r="BG7" s="36">
        <v>1560.01</v>
      </c>
      <c r="BH7" s="36">
        <v>1361.51</v>
      </c>
      <c r="BI7" s="36">
        <v>1352.77</v>
      </c>
      <c r="BJ7" s="36">
        <v>421.01</v>
      </c>
      <c r="BK7" s="36">
        <v>430.64</v>
      </c>
      <c r="BL7" s="36">
        <v>446.63</v>
      </c>
      <c r="BM7" s="36">
        <v>416.91</v>
      </c>
      <c r="BN7" s="36">
        <v>392.19</v>
      </c>
      <c r="BO7" s="36">
        <v>345.93</v>
      </c>
      <c r="BP7" s="36">
        <v>47.76</v>
      </c>
      <c r="BQ7" s="36">
        <v>50.62</v>
      </c>
      <c r="BR7" s="36">
        <v>53.38</v>
      </c>
      <c r="BS7" s="36">
        <v>60.5</v>
      </c>
      <c r="BT7" s="36">
        <v>68.56</v>
      </c>
      <c r="BU7" s="36">
        <v>58.98</v>
      </c>
      <c r="BV7" s="36">
        <v>58.78</v>
      </c>
      <c r="BW7" s="36">
        <v>58.53</v>
      </c>
      <c r="BX7" s="36">
        <v>57.93</v>
      </c>
      <c r="BY7" s="36">
        <v>57.03</v>
      </c>
      <c r="BZ7" s="36">
        <v>59.44</v>
      </c>
      <c r="CA7" s="36">
        <v>252.44</v>
      </c>
      <c r="CB7" s="36">
        <v>255.61</v>
      </c>
      <c r="CC7" s="36">
        <v>241.78</v>
      </c>
      <c r="CD7" s="36">
        <v>230.51</v>
      </c>
      <c r="CE7" s="36">
        <v>204.12</v>
      </c>
      <c r="CF7" s="36">
        <v>253.84</v>
      </c>
      <c r="CG7" s="36">
        <v>257.02999999999997</v>
      </c>
      <c r="CH7" s="36">
        <v>266.57</v>
      </c>
      <c r="CI7" s="36">
        <v>276.93</v>
      </c>
      <c r="CJ7" s="36">
        <v>283.73</v>
      </c>
      <c r="CK7" s="36">
        <v>272.79000000000002</v>
      </c>
      <c r="CL7" s="36">
        <v>48.55</v>
      </c>
      <c r="CM7" s="36">
        <v>49.1</v>
      </c>
      <c r="CN7" s="36">
        <v>48.86</v>
      </c>
      <c r="CO7" s="36">
        <v>0</v>
      </c>
      <c r="CP7" s="36">
        <v>51.03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4.3499999999999996</v>
      </c>
      <c r="DI7" s="36">
        <v>8.3000000000000007</v>
      </c>
      <c r="DJ7" s="36">
        <v>11.45</v>
      </c>
      <c r="DK7" s="36">
        <v>42.17</v>
      </c>
      <c r="DL7" s="36">
        <v>48.59</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cp:lastPrinted>2017-02-14T04:37:13Z</cp:lastPrinted>
  <dcterms:created xsi:type="dcterms:W3CDTF">2017-02-08T02:42:35Z</dcterms:created>
  <dcterms:modified xsi:type="dcterms:W3CDTF">2017-02-14T04:38:15Z</dcterms:modified>
  <cp:category/>
</cp:coreProperties>
</file>