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ibi\Desktop\作業中\0210〆経営比較分析表\"/>
    </mc:Choice>
  </mc:AlternateContent>
  <workbookProtection workbookAlgorithmName="SHA-512" workbookHashValue="we6YmeWxEyhEmNolTiDsPdM7e8pRMdGqH5XDTzjqBJXZIRUAWrBt3JH+Det0sz3+CpGEerNGg9zVp8UvDUGLcQ==" workbookSaltValue="XaUtky2DGeFv2X1jKJxgTg==" workbookSpinCount="100000"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P6" i="5"/>
  <c r="O6" i="5"/>
  <c r="P10" i="4" s="1"/>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D10" i="4"/>
  <c r="W10" i="4"/>
  <c r="I10" i="4"/>
  <c r="B10" i="4"/>
  <c r="BB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<sst xmlns="http://schemas.openxmlformats.org/spreadsheetml/2006/main" count="220" uniqueCount="110">
  <si>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</si>
  <si>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</si>
  <si>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</si>
  <si>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</si>
  <si>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</si>
  <si>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</si>
  <si>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</si>
  <si>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</si>
  <si>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</si>
  <si>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</si>
  <si>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</si>
  <si>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</si>
  <si>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</si>
  <si>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</si>
  <si>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</si>
  <si>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</si>
  <si>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</si>
  <si>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</si>
  <si>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</si>
  <si>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</si>
  <si>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</si>
  <si>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</si>
  <si>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</si>
  <si>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</si>
  <si>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</si>
  <si>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</si>
  <si>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</si>
  <si>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</si>
  <si>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</si>
  <si>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</si>
  <si>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</si>
  <si>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</si>
  <si>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</si>
  <si>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</si>
  <si>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</si>
  <si>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</si>
  <si>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</si>
  <si>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</si>
  <si>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</si>
  <si>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</si>
  <si>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</si>
  <si>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</si>
  <si>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</si>
  <si>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</si>
  <si>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</si>
  <si>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</si>
  <si>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</si>
  <si>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</si>
  <si>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</si>
  <si>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</si>
  <si>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</si>
  <si>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</si>
  <si>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</si>
  <si>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</si>
  <si>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</si>
  <si>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</si>
  <si>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</si>
  <si>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</si>
  <si>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</si>
  <si>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</si>
  <si>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</si>
  <si>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</si>
  <si>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</si>
  <si>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</si>
  <si>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</si>
  <si>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</si>
  <si>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</si>
  <si>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</si>
  <si>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</si>
  <si>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</si>
  <si>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</si>
  <si>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</si>
  <si>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</si>
  <si>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</si>
  <si>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</si>
  <si>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</si>
  <si>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</si>
  <si>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</si>
  <si>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</si>
  <si>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</si>
  <si>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</si>
  <si>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</si>
  <si>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</si>
  <si>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</si>
  <si>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</si>
  <si>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</si>
  <si>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</si>
  <si>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</si>
  <si>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</si>
  <si>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</si>
  <si>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</si>
  <si>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</si>
  <si>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</si>
  <si>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</si>
  <si>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</si>
  <si>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</si>
  <si>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羽咋市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</si>
  <si>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</si>
  <si>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</si>
  <si>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</si>
  <si>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</si>
  <si>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</si>
  <si>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</si>
  <si>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</si>
  <si>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</si>
  <si>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</si>
  <si>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</si>
  <si>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①今後老朽化していく施設の更新費用や維持管理費について検討し、H27年度より、公共下水道事業への統合整備事業を行っている。</t>
    <rPh sb="35" eb="37">
      <t>ネンド</t>
    </rPh>
    <rPh sb="53" eb="55">
      <t>ジギョウ</t>
    </rPh>
    <rPh sb="56" eb="57">
      <t>オコナ</t>
    </rPh>
    <phoneticPr fontId="4"/>
  </si>
  <si>
    <t>　平成23年度より法適化し、経理内容の明確化と透明性の向上を図っている。また、平成26年度の使用料改定や施設の統廃合等により、効率的かつ健全経営に努めている一方、人口減少に伴う使用料収入の減少や施設の老朽化および多額な企業債残高など、課題も多い。
 将来にわたって安定的に事業を継続していくために、中長期的な経営計画を策定し、施設の長寿命化や各処理施設の統廃合などに取り組んでいく。</t>
    <phoneticPr fontId="4"/>
  </si>
  <si>
    <t xml:space="preserve"> ①②③H23年に法適用した以降も、事業費に対する使用料収入等が不足し赤字経営が続いていたため、H26年度より料金改定を行い、収支の黒字化を目指し、累積欠損金の解消に向け取り組んでいるところである。H25年度については、年度末の未払金が少額であったため比率が上がっているが、その他の年度では、低い水準であるため、さらなる経営改善が必要である。
 ④下水道建設に伴い発行した企業債の償還金が多大なため、事業規模に対する残高が平均値を上回っている。
 ⑤H26年4月より使用料改定を行い、適正な使用料収入の確保に努めている。
 ⑥維持管理費の削減等のため、H27年度より公共下水道との統合整備事業を行っている。
 ⑦類似団体の平均値を上回っているが、事業の効率化を図るため、平成28年度より農業集落排水処理区を、順次公共下水道処理区へ統合することとしている。</t>
    <rPh sb="283" eb="285">
      <t>ネンド</t>
    </rPh>
    <rPh sb="287" eb="289">
      <t>コウキョウ</t>
    </rPh>
    <rPh sb="289" eb="292">
      <t>ゲスイドウ</t>
    </rPh>
    <rPh sb="294" eb="296">
      <t>トウゴウ</t>
    </rPh>
    <rPh sb="296" eb="298">
      <t>セイビ</t>
    </rPh>
    <rPh sb="298" eb="300">
      <t>ジギョウ</t>
    </rPh>
    <rPh sb="301" eb="302">
      <t>オコナ</t>
    </rPh>
    <rPh sb="320" eb="321">
      <t>ウエ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</si>
</sst>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8769424"/>
        <c:axId val="15876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58769424"/>
        <c:axId val="158769808"/>
      </c:lineChart>
      <c:dateAx>
        <c:axId val="158769424"/>
        <c:scaling>
          <c:orientation val="minMax"/>
        </c:scaling>
        <c:delete val="1"/>
        <c:axPos val="b"/>
        <c:numFmt formatCode="ge" sourceLinked="1"/>
        <c:majorTickMark val="none"/>
        <c:minorTickMark val="none"/>
        <c:tickLblPos val="none"/>
        <c:crossAx val="158769808"/>
        <c:crosses val="autoZero"/>
        <c:auto val="1"/>
        <c:lblOffset val="100"/>
        <c:baseTimeUnit val="years"/>
      </c:dateAx>
      <c:valAx>
        <c:axId val="15876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694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63.26</c:v>
                </c:pt>
                <c:pt idx="1">
                  <c:v>63.8</c:v>
                </c:pt>
                <c:pt idx="2">
                  <c:v>65.95</c:v>
                </c:pt>
                <c:pt idx="3">
                  <c:v>65.81</c:v>
                </c:pt>
                <c:pt idx="4">
                  <c:v>82.5</c:v>
                </c:pt>
              </c:numCache>
            </c:numRef>
          </c:val>
        </c:ser>
        <c:dLbls>
          <c:showLegendKey val="0"/>
          <c:showVal val="0"/>
          <c:showCatName val="0"/>
          <c:showSerName val="0"/>
          <c:showPercent val="0"/>
          <c:showBubbleSize val="0"/>
        </c:dLbls>
        <c:gapWidth val="150"/>
        <c:axId val="259145960"/>
        <c:axId val="25914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59145960"/>
        <c:axId val="259146352"/>
      </c:lineChart>
      <c:dateAx>
        <c:axId val="259145960"/>
        <c:scaling>
          <c:orientation val="minMax"/>
        </c:scaling>
        <c:delete val="1"/>
        <c:axPos val="b"/>
        <c:numFmt formatCode="ge" sourceLinked="1"/>
        <c:majorTickMark val="none"/>
        <c:minorTickMark val="none"/>
        <c:tickLblPos val="none"/>
        <c:crossAx val="259146352"/>
        <c:crosses val="autoZero"/>
        <c:auto val="1"/>
        <c:lblOffset val="100"/>
        <c:baseTimeUnit val="years"/>
      </c:dateAx>
      <c:valAx>
        <c:axId val="25914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14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89.59</c:v>
                </c:pt>
                <c:pt idx="1">
                  <c:v>90.53</c:v>
                </c:pt>
                <c:pt idx="2">
                  <c:v>91.93</c:v>
                </c:pt>
                <c:pt idx="3">
                  <c:v>91.32</c:v>
                </c:pt>
                <c:pt idx="4">
                  <c:v>89.95</c:v>
                </c:pt>
              </c:numCache>
            </c:numRef>
          </c:val>
        </c:ser>
        <c:dLbls>
          <c:showLegendKey val="0"/>
          <c:showVal val="0"/>
          <c:showCatName val="0"/>
          <c:showSerName val="0"/>
          <c:showPercent val="0"/>
          <c:showBubbleSize val="0"/>
        </c:dLbls>
        <c:gapWidth val="150"/>
        <c:axId val="259260296"/>
        <c:axId val="25926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59260296"/>
        <c:axId val="259260688"/>
      </c:lineChart>
      <c:dateAx>
        <c:axId val="259260296"/>
        <c:scaling>
          <c:orientation val="minMax"/>
        </c:scaling>
        <c:delete val="1"/>
        <c:axPos val="b"/>
        <c:numFmt formatCode="ge" sourceLinked="1"/>
        <c:majorTickMark val="none"/>
        <c:minorTickMark val="none"/>
        <c:tickLblPos val="none"/>
        <c:crossAx val="259260688"/>
        <c:crosses val="autoZero"/>
        <c:auto val="1"/>
        <c:lblOffset val="100"/>
        <c:baseTimeUnit val="years"/>
      </c:dateAx>
      <c:valAx>
        <c:axId val="25926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6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87.3</c:v>
                </c:pt>
                <c:pt idx="1">
                  <c:v>78.180000000000007</c:v>
                </c:pt>
                <c:pt idx="2">
                  <c:v>87.53</c:v>
                </c:pt>
                <c:pt idx="3">
                  <c:v>93.36</c:v>
                </c:pt>
                <c:pt idx="4">
                  <c:v>94.99</c:v>
                </c:pt>
              </c:numCache>
            </c:numRef>
          </c:val>
        </c:ser>
        <c:dLbls>
          <c:showLegendKey val="0"/>
          <c:showVal val="0"/>
          <c:showCatName val="0"/>
          <c:showSerName val="0"/>
          <c:showPercent val="0"/>
          <c:showBubbleSize val="0"/>
        </c:dLbls>
        <c:gapWidth val="150"/>
        <c:axId val="258396176"/>
        <c:axId val="25839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258396176"/>
        <c:axId val="258396560"/>
      </c:lineChart>
      <c:dateAx>
        <c:axId val="258396176"/>
        <c:scaling>
          <c:orientation val="minMax"/>
        </c:scaling>
        <c:delete val="1"/>
        <c:axPos val="b"/>
        <c:numFmt formatCode="ge" sourceLinked="1"/>
        <c:majorTickMark val="none"/>
        <c:minorTickMark val="none"/>
        <c:tickLblPos val="none"/>
        <c:crossAx val="258396560"/>
        <c:crosses val="autoZero"/>
        <c:auto val="1"/>
        <c:lblOffset val="100"/>
        <c:baseTimeUnit val="years"/>
      </c:dateAx>
      <c:valAx>
        <c:axId val="25839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9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2.58</c:v>
                </c:pt>
                <c:pt idx="1">
                  <c:v>5.17</c:v>
                </c:pt>
                <c:pt idx="2">
                  <c:v>7.62</c:v>
                </c:pt>
                <c:pt idx="3">
                  <c:v>14.96</c:v>
                </c:pt>
                <c:pt idx="4">
                  <c:v>18.23</c:v>
                </c:pt>
              </c:numCache>
            </c:numRef>
          </c:val>
        </c:ser>
        <c:dLbls>
          <c:showLegendKey val="0"/>
          <c:showVal val="0"/>
          <c:showCatName val="0"/>
          <c:showSerName val="0"/>
          <c:showPercent val="0"/>
          <c:showBubbleSize val="0"/>
        </c:dLbls>
        <c:gapWidth val="150"/>
        <c:axId val="258851184"/>
        <c:axId val="25885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258851184"/>
        <c:axId val="258853616"/>
      </c:lineChart>
      <c:dateAx>
        <c:axId val="258851184"/>
        <c:scaling>
          <c:orientation val="minMax"/>
        </c:scaling>
        <c:delete val="1"/>
        <c:axPos val="b"/>
        <c:numFmt formatCode="ge" sourceLinked="1"/>
        <c:majorTickMark val="none"/>
        <c:minorTickMark val="none"/>
        <c:tickLblPos val="none"/>
        <c:crossAx val="258853616"/>
        <c:crosses val="autoZero"/>
        <c:auto val="1"/>
        <c:lblOffset val="100"/>
        <c:baseTimeUnit val="years"/>
      </c:dateAx>
      <c:valAx>
        <c:axId val="25885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5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8895400"/>
        <c:axId val="25889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258895400"/>
        <c:axId val="258895808"/>
      </c:lineChart>
      <c:dateAx>
        <c:axId val="258895400"/>
        <c:scaling>
          <c:orientation val="minMax"/>
        </c:scaling>
        <c:delete val="1"/>
        <c:axPos val="b"/>
        <c:numFmt formatCode="ge" sourceLinked="1"/>
        <c:majorTickMark val="none"/>
        <c:minorTickMark val="none"/>
        <c:tickLblPos val="none"/>
        <c:crossAx val="258895808"/>
        <c:crosses val="autoZero"/>
        <c:auto val="1"/>
        <c:lblOffset val="100"/>
        <c:baseTimeUnit val="years"/>
      </c:dateAx>
      <c:valAx>
        <c:axId val="25889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9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49.91</c:v>
                </c:pt>
                <c:pt idx="1">
                  <c:v>134.36000000000001</c:v>
                </c:pt>
                <c:pt idx="2">
                  <c:v>172.4</c:v>
                </c:pt>
                <c:pt idx="3">
                  <c:v>192.08</c:v>
                </c:pt>
                <c:pt idx="4">
                  <c:v>210.67</c:v>
                </c:pt>
              </c:numCache>
            </c:numRef>
          </c:val>
        </c:ser>
        <c:dLbls>
          <c:showLegendKey val="0"/>
          <c:showVal val="0"/>
          <c:showCatName val="0"/>
          <c:showSerName val="0"/>
          <c:showPercent val="0"/>
          <c:showBubbleSize val="0"/>
        </c:dLbls>
        <c:gapWidth val="150"/>
        <c:axId val="258896984"/>
        <c:axId val="2588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258896984"/>
        <c:axId val="258897376"/>
      </c:lineChart>
      <c:dateAx>
        <c:axId val="258896984"/>
        <c:scaling>
          <c:orientation val="minMax"/>
        </c:scaling>
        <c:delete val="1"/>
        <c:axPos val="b"/>
        <c:numFmt formatCode="ge" sourceLinked="1"/>
        <c:majorTickMark val="none"/>
        <c:minorTickMark val="none"/>
        <c:tickLblPos val="none"/>
        <c:crossAx val="258897376"/>
        <c:crosses val="autoZero"/>
        <c:auto val="1"/>
        <c:lblOffset val="100"/>
        <c:baseTimeUnit val="years"/>
      </c:dateAx>
      <c:valAx>
        <c:axId val="2588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9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114.08</c:v>
                </c:pt>
                <c:pt idx="1">
                  <c:v>280.7</c:v>
                </c:pt>
                <c:pt idx="2">
                  <c:v>3702.77</c:v>
                </c:pt>
                <c:pt idx="3">
                  <c:v>10.24</c:v>
                </c:pt>
                <c:pt idx="4">
                  <c:v>9.98</c:v>
                </c:pt>
              </c:numCache>
            </c:numRef>
          </c:val>
        </c:ser>
        <c:dLbls>
          <c:showLegendKey val="0"/>
          <c:showVal val="0"/>
          <c:showCatName val="0"/>
          <c:showSerName val="0"/>
          <c:showPercent val="0"/>
          <c:showBubbleSize val="0"/>
        </c:dLbls>
        <c:gapWidth val="150"/>
        <c:axId val="258898552"/>
        <c:axId val="2588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258898552"/>
        <c:axId val="258898944"/>
      </c:lineChart>
      <c:dateAx>
        <c:axId val="258898552"/>
        <c:scaling>
          <c:orientation val="minMax"/>
        </c:scaling>
        <c:delete val="1"/>
        <c:axPos val="b"/>
        <c:numFmt formatCode="ge" sourceLinked="1"/>
        <c:majorTickMark val="none"/>
        <c:minorTickMark val="none"/>
        <c:tickLblPos val="none"/>
        <c:crossAx val="258898944"/>
        <c:crosses val="autoZero"/>
        <c:auto val="1"/>
        <c:lblOffset val="100"/>
        <c:baseTimeUnit val="years"/>
      </c:dateAx>
      <c:valAx>
        <c:axId val="2588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9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1699.15</c:v>
                </c:pt>
                <c:pt idx="1">
                  <c:v>1447.67</c:v>
                </c:pt>
                <c:pt idx="2">
                  <c:v>1240.94</c:v>
                </c:pt>
                <c:pt idx="3">
                  <c:v>2097.5700000000002</c:v>
                </c:pt>
                <c:pt idx="4">
                  <c:v>654.46</c:v>
                </c:pt>
              </c:numCache>
            </c:numRef>
          </c:val>
        </c:ser>
        <c:dLbls>
          <c:showLegendKey val="0"/>
          <c:showVal val="0"/>
          <c:showCatName val="0"/>
          <c:showSerName val="0"/>
          <c:showPercent val="0"/>
          <c:showBubbleSize val="0"/>
        </c:dLbls>
        <c:gapWidth val="150"/>
        <c:axId val="259338568"/>
        <c:axId val="25933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59338568"/>
        <c:axId val="259338960"/>
      </c:lineChart>
      <c:dateAx>
        <c:axId val="259338568"/>
        <c:scaling>
          <c:orientation val="minMax"/>
        </c:scaling>
        <c:delete val="1"/>
        <c:axPos val="b"/>
        <c:numFmt formatCode="ge" sourceLinked="1"/>
        <c:majorTickMark val="none"/>
        <c:minorTickMark val="none"/>
        <c:tickLblPos val="none"/>
        <c:crossAx val="259338960"/>
        <c:crosses val="autoZero"/>
        <c:auto val="1"/>
        <c:lblOffset val="100"/>
        <c:baseTimeUnit val="years"/>
      </c:dateAx>
      <c:valAx>
        <c:axId val="25933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33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77.58</c:v>
                </c:pt>
                <c:pt idx="1">
                  <c:v>87.67</c:v>
                </c:pt>
                <c:pt idx="2">
                  <c:v>96.78</c:v>
                </c:pt>
                <c:pt idx="3">
                  <c:v>107.91</c:v>
                </c:pt>
                <c:pt idx="4">
                  <c:v>115.88</c:v>
                </c:pt>
              </c:numCache>
            </c:numRef>
          </c:val>
        </c:ser>
        <c:dLbls>
          <c:showLegendKey val="0"/>
          <c:showVal val="0"/>
          <c:showCatName val="0"/>
          <c:showSerName val="0"/>
          <c:showPercent val="0"/>
          <c:showBubbleSize val="0"/>
        </c:dLbls>
        <c:gapWidth val="150"/>
        <c:axId val="259340136"/>
        <c:axId val="25934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59340136"/>
        <c:axId val="259340528"/>
      </c:lineChart>
      <c:dateAx>
        <c:axId val="259340136"/>
        <c:scaling>
          <c:orientation val="minMax"/>
        </c:scaling>
        <c:delete val="1"/>
        <c:axPos val="b"/>
        <c:numFmt formatCode="ge" sourceLinked="1"/>
        <c:majorTickMark val="none"/>
        <c:minorTickMark val="none"/>
        <c:tickLblPos val="none"/>
        <c:crossAx val="259340528"/>
        <c:crosses val="autoZero"/>
        <c:auto val="1"/>
        <c:lblOffset val="100"/>
        <c:baseTimeUnit val="years"/>
      </c:dateAx>
      <c:valAx>
        <c:axId val="25934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34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198.48</c:v>
                </c:pt>
                <c:pt idx="1">
                  <c:v>175.78</c:v>
                </c:pt>
                <c:pt idx="2">
                  <c:v>159.63</c:v>
                </c:pt>
                <c:pt idx="3">
                  <c:v>154.03</c:v>
                </c:pt>
                <c:pt idx="4">
                  <c:v>144.78</c:v>
                </c:pt>
              </c:numCache>
            </c:numRef>
          </c:val>
        </c:ser>
        <c:dLbls>
          <c:showLegendKey val="0"/>
          <c:showVal val="0"/>
          <c:showCatName val="0"/>
          <c:showSerName val="0"/>
          <c:showPercent val="0"/>
          <c:showBubbleSize val="0"/>
        </c:dLbls>
        <c:gapWidth val="150"/>
        <c:axId val="259341704"/>
        <c:axId val="25914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59341704"/>
        <c:axId val="259144784"/>
      </c:lineChart>
      <c:dateAx>
        <c:axId val="259341704"/>
        <c:scaling>
          <c:orientation val="minMax"/>
        </c:scaling>
        <c:delete val="1"/>
        <c:axPos val="b"/>
        <c:numFmt formatCode="ge" sourceLinked="1"/>
        <c:majorTickMark val="none"/>
        <c:minorTickMark val="none"/>
        <c:tickLblPos val="none"/>
        <c:crossAx val="259144784"/>
        <c:crosses val="autoZero"/>
        <c:auto val="1"/>
        <c:lblOffset val="100"/>
        <c:baseTimeUnit val="years"/>
      </c:dateAx>
      <c:valAx>
        <c:axId val="25914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34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16" zoomScale="55" zoomScaleNormal="5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石川県　羽咋市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22578</v>
      </c>
      <c r="AM8" s="47"/>
      <c r="AN8" s="47"/>
      <c r="AO8" s="47"/>
      <c r="AP8" s="47"/>
      <c r="AQ8" s="47"/>
      <c r="AR8" s="47"/>
      <c r="AS8" s="47"/>
      <c r="AT8" s="43">
        <f>データ!S6</f>
        <v>81.849999999999994</v>
      </c>
      <c r="AU8" s="43"/>
      <c r="AV8" s="43"/>
      <c r="AW8" s="43"/>
      <c r="AX8" s="43"/>
      <c r="AY8" s="43"/>
      <c r="AZ8" s="43"/>
      <c r="BA8" s="43"/>
      <c r="BB8" s="43">
        <f>データ!T6</f>
        <v>275.85000000000002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36.06</v>
      </c>
      <c r="J10" s="43"/>
      <c r="K10" s="43"/>
      <c r="L10" s="43"/>
      <c r="M10" s="43"/>
      <c r="N10" s="43"/>
      <c r="O10" s="43"/>
      <c r="P10" s="43">
        <f>データ!O6</f>
        <v>9.65</v>
      </c>
      <c r="Q10" s="43"/>
      <c r="R10" s="43"/>
      <c r="S10" s="43"/>
      <c r="T10" s="43"/>
      <c r="U10" s="43"/>
      <c r="V10" s="43"/>
      <c r="W10" s="43">
        <f>データ!P6</f>
        <v>94.46</v>
      </c>
      <c r="X10" s="43"/>
      <c r="Y10" s="43"/>
      <c r="Z10" s="43"/>
      <c r="AA10" s="43"/>
      <c r="AB10" s="43"/>
      <c r="AC10" s="43"/>
      <c r="AD10" s="47">
        <f>データ!Q6</f>
        <v>3402</v>
      </c>
      <c r="AE10" s="47"/>
      <c r="AF10" s="47"/>
      <c r="AG10" s="47"/>
      <c r="AH10" s="47"/>
      <c r="AI10" s="47"/>
      <c r="AJ10" s="47"/>
      <c r="AK10" s="2"/>
      <c r="AL10" s="47">
        <f>データ!U6</f>
        <v>2170</v>
      </c>
      <c r="AM10" s="47"/>
      <c r="AN10" s="47"/>
      <c r="AO10" s="47"/>
      <c r="AP10" s="47"/>
      <c r="AQ10" s="47"/>
      <c r="AR10" s="47"/>
      <c r="AS10" s="47"/>
      <c r="AT10" s="43">
        <f>データ!V6</f>
        <v>1.32</v>
      </c>
      <c r="AU10" s="43"/>
      <c r="AV10" s="43"/>
      <c r="AW10" s="43"/>
      <c r="AX10" s="43"/>
      <c r="AY10" s="43"/>
      <c r="AZ10" s="43"/>
      <c r="BA10" s="43"/>
      <c r="BB10" s="43">
        <f>データ!W6</f>
        <v>1643.94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IjXUOzRGgxjLf9f/7V3YjdLzj5d92DcbmqvDBRX2JX1vSRwhdNmjXNozJfsY8jQwZZLCF/qHf4f/mpiE4KXqjg==" saltValue="QYRBlF8TDP2fERZzPhEC6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BF1" workbookViewId="0">
      <selection activeCell="BH7" sqref="BH7"/>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172073</v>
      </c>
      <c r="D6" s="31">
        <f t="shared" si="3"/>
        <v>46</v>
      </c>
      <c r="E6" s="31">
        <f t="shared" si="3"/>
        <v>17</v>
      </c>
      <c r="F6" s="31">
        <f t="shared" si="3"/>
        <v>5</v>
      </c>
      <c r="G6" s="31">
        <f t="shared" si="3"/>
        <v>0</v>
      </c>
      <c r="H6" s="31" t="str">
        <f t="shared" si="3"/>
        <v>石川県　羽咋市</v>
      </c>
      <c r="I6" s="31" t="str">
        <f t="shared" si="3"/>
        <v>法適用</v>
      </c>
      <c r="J6" s="31" t="str">
        <f t="shared" si="3"/>
        <v>下水道事業</v>
      </c>
      <c r="K6" s="31" t="str">
        <f t="shared" si="3"/>
        <v>農業集落排水</v>
      </c>
      <c r="L6" s="31" t="str">
        <f t="shared" si="3"/>
        <v>F2</v>
      </c>
      <c r="M6" s="32" t="str">
        <f t="shared" si="3"/>
        <v>-</v>
      </c>
      <c r="N6" s="32">
        <f t="shared" si="3"/>
        <v>36.06</v>
      </c>
      <c r="O6" s="32">
        <f t="shared" si="3"/>
        <v>9.65</v>
      </c>
      <c r="P6" s="32">
        <f t="shared" si="3"/>
        <v>94.46</v>
      </c>
      <c r="Q6" s="32">
        <f t="shared" si="3"/>
        <v>3402</v>
      </c>
      <c r="R6" s="32">
        <f t="shared" si="3"/>
        <v>22578</v>
      </c>
      <c r="S6" s="32">
        <f t="shared" si="3"/>
        <v>81.849999999999994</v>
      </c>
      <c r="T6" s="32">
        <f t="shared" si="3"/>
        <v>275.85000000000002</v>
      </c>
      <c r="U6" s="32">
        <f t="shared" si="3"/>
        <v>2170</v>
      </c>
      <c r="V6" s="32">
        <f t="shared" si="3"/>
        <v>1.32</v>
      </c>
      <c r="W6" s="32">
        <f t="shared" si="3"/>
        <v>1643.94</v>
      </c>
      <c r="X6" s="33">
        <f>IF(X7="",NA(),X7)</f>
        <v>87.3</v>
      </c>
      <c r="Y6" s="33">
        <f t="shared" ref="Y6:AG6" si="4">IF(Y7="",NA(),Y7)</f>
        <v>78.180000000000007</v>
      </c>
      <c r="Z6" s="33">
        <f t="shared" si="4"/>
        <v>87.53</v>
      </c>
      <c r="AA6" s="33">
        <f t="shared" si="4"/>
        <v>93.36</v>
      </c>
      <c r="AB6" s="33">
        <f t="shared" si="4"/>
        <v>94.99</v>
      </c>
      <c r="AC6" s="33">
        <f t="shared" si="4"/>
        <v>94.12</v>
      </c>
      <c r="AD6" s="33">
        <f t="shared" si="4"/>
        <v>92.74</v>
      </c>
      <c r="AE6" s="33">
        <f t="shared" si="4"/>
        <v>93.62</v>
      </c>
      <c r="AF6" s="33">
        <f t="shared" si="4"/>
        <v>97.53</v>
      </c>
      <c r="AG6" s="33">
        <f t="shared" si="4"/>
        <v>99.64</v>
      </c>
      <c r="AH6" s="32" t="str">
        <f>IF(AH7="","",IF(AH7="-","【-】","【"&amp;SUBSTITUTE(TEXT(AH7,"#,##0.00"),"-","△")&amp;"】"))</f>
        <v>【99.88】</v>
      </c>
      <c r="AI6" s="33">
        <f>IF(AI7="",NA(),AI7)</f>
        <v>49.91</v>
      </c>
      <c r="AJ6" s="33">
        <f t="shared" ref="AJ6:AR6" si="5">IF(AJ7="",NA(),AJ7)</f>
        <v>134.36000000000001</v>
      </c>
      <c r="AK6" s="33">
        <f t="shared" si="5"/>
        <v>172.4</v>
      </c>
      <c r="AL6" s="33">
        <f t="shared" si="5"/>
        <v>192.08</v>
      </c>
      <c r="AM6" s="33">
        <f t="shared" si="5"/>
        <v>210.67</v>
      </c>
      <c r="AN6" s="33">
        <f t="shared" si="5"/>
        <v>262.73</v>
      </c>
      <c r="AO6" s="33">
        <f t="shared" si="5"/>
        <v>243.13</v>
      </c>
      <c r="AP6" s="33">
        <f t="shared" si="5"/>
        <v>280.08</v>
      </c>
      <c r="AQ6" s="33">
        <f t="shared" si="5"/>
        <v>223.09</v>
      </c>
      <c r="AR6" s="33">
        <f t="shared" si="5"/>
        <v>214.61</v>
      </c>
      <c r="AS6" s="32" t="str">
        <f>IF(AS7="","",IF(AS7="-","【-】","【"&amp;SUBSTITUTE(TEXT(AS7,"#,##0.00"),"-","△")&amp;"】"))</f>
        <v>【203.67】</v>
      </c>
      <c r="AT6" s="33">
        <f>IF(AT7="",NA(),AT7)</f>
        <v>114.08</v>
      </c>
      <c r="AU6" s="33">
        <f t="shared" ref="AU6:BC6" si="6">IF(AU7="",NA(),AU7)</f>
        <v>280.7</v>
      </c>
      <c r="AV6" s="33">
        <f t="shared" si="6"/>
        <v>3702.77</v>
      </c>
      <c r="AW6" s="33">
        <f t="shared" si="6"/>
        <v>10.24</v>
      </c>
      <c r="AX6" s="33">
        <f t="shared" si="6"/>
        <v>9.98</v>
      </c>
      <c r="AY6" s="33">
        <f t="shared" si="6"/>
        <v>194.53</v>
      </c>
      <c r="AZ6" s="33">
        <f t="shared" si="6"/>
        <v>162.52000000000001</v>
      </c>
      <c r="BA6" s="33">
        <f t="shared" si="6"/>
        <v>124.2</v>
      </c>
      <c r="BB6" s="33">
        <f t="shared" si="6"/>
        <v>33.03</v>
      </c>
      <c r="BC6" s="33">
        <f t="shared" si="6"/>
        <v>29.45</v>
      </c>
      <c r="BD6" s="32" t="str">
        <f>IF(BD7="","",IF(BD7="-","【-】","【"&amp;SUBSTITUTE(TEXT(BD7,"#,##0.00"),"-","△")&amp;"】"))</f>
        <v>【34.01】</v>
      </c>
      <c r="BE6" s="33">
        <f>IF(BE7="",NA(),BE7)</f>
        <v>1699.15</v>
      </c>
      <c r="BF6" s="33">
        <f t="shared" ref="BF6:BN6" si="7">IF(BF7="",NA(),BF7)</f>
        <v>1447.67</v>
      </c>
      <c r="BG6" s="33">
        <f t="shared" si="7"/>
        <v>1240.94</v>
      </c>
      <c r="BH6" s="33">
        <f t="shared" si="7"/>
        <v>2097.5700000000002</v>
      </c>
      <c r="BI6" s="33">
        <f t="shared" si="7"/>
        <v>654.46</v>
      </c>
      <c r="BJ6" s="33">
        <f t="shared" si="7"/>
        <v>1239.2</v>
      </c>
      <c r="BK6" s="33">
        <f t="shared" si="7"/>
        <v>1197.82</v>
      </c>
      <c r="BL6" s="33">
        <f t="shared" si="7"/>
        <v>1126.77</v>
      </c>
      <c r="BM6" s="33">
        <f t="shared" si="7"/>
        <v>1044.8</v>
      </c>
      <c r="BN6" s="33">
        <f t="shared" si="7"/>
        <v>1081.8</v>
      </c>
      <c r="BO6" s="32" t="str">
        <f>IF(BO7="","",IF(BO7="-","【-】","【"&amp;SUBSTITUTE(TEXT(BO7,"#,##0.00"),"-","△")&amp;"】"))</f>
        <v>【1,015.77】</v>
      </c>
      <c r="BP6" s="33">
        <f>IF(BP7="",NA(),BP7)</f>
        <v>77.58</v>
      </c>
      <c r="BQ6" s="33">
        <f t="shared" ref="BQ6:BY6" si="8">IF(BQ7="",NA(),BQ7)</f>
        <v>87.67</v>
      </c>
      <c r="BR6" s="33">
        <f t="shared" si="8"/>
        <v>96.78</v>
      </c>
      <c r="BS6" s="33">
        <f t="shared" si="8"/>
        <v>107.91</v>
      </c>
      <c r="BT6" s="33">
        <f t="shared" si="8"/>
        <v>115.88</v>
      </c>
      <c r="BU6" s="33">
        <f t="shared" si="8"/>
        <v>51.56</v>
      </c>
      <c r="BV6" s="33">
        <f t="shared" si="8"/>
        <v>51.03</v>
      </c>
      <c r="BW6" s="33">
        <f t="shared" si="8"/>
        <v>50.9</v>
      </c>
      <c r="BX6" s="33">
        <f t="shared" si="8"/>
        <v>50.82</v>
      </c>
      <c r="BY6" s="33">
        <f t="shared" si="8"/>
        <v>52.19</v>
      </c>
      <c r="BZ6" s="32" t="str">
        <f>IF(BZ7="","",IF(BZ7="-","【-】","【"&amp;SUBSTITUTE(TEXT(BZ7,"#,##0.00"),"-","△")&amp;"】"))</f>
        <v>【52.78】</v>
      </c>
      <c r="CA6" s="33">
        <f>IF(CA7="",NA(),CA7)</f>
        <v>198.48</v>
      </c>
      <c r="CB6" s="33">
        <f t="shared" ref="CB6:CJ6" si="9">IF(CB7="",NA(),CB7)</f>
        <v>175.78</v>
      </c>
      <c r="CC6" s="33">
        <f t="shared" si="9"/>
        <v>159.63</v>
      </c>
      <c r="CD6" s="33">
        <f t="shared" si="9"/>
        <v>154.03</v>
      </c>
      <c r="CE6" s="33">
        <f t="shared" si="9"/>
        <v>144.78</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63.26</v>
      </c>
      <c r="CM6" s="33">
        <f t="shared" ref="CM6:CU6" si="10">IF(CM7="",NA(),CM7)</f>
        <v>63.8</v>
      </c>
      <c r="CN6" s="33">
        <f t="shared" si="10"/>
        <v>65.95</v>
      </c>
      <c r="CO6" s="33">
        <f t="shared" si="10"/>
        <v>65.81</v>
      </c>
      <c r="CP6" s="33">
        <f t="shared" si="10"/>
        <v>82.5</v>
      </c>
      <c r="CQ6" s="33">
        <f t="shared" si="10"/>
        <v>55.2</v>
      </c>
      <c r="CR6" s="33">
        <f t="shared" si="10"/>
        <v>54.74</v>
      </c>
      <c r="CS6" s="33">
        <f t="shared" si="10"/>
        <v>53.78</v>
      </c>
      <c r="CT6" s="33">
        <f t="shared" si="10"/>
        <v>53.24</v>
      </c>
      <c r="CU6" s="33">
        <f t="shared" si="10"/>
        <v>52.31</v>
      </c>
      <c r="CV6" s="32" t="str">
        <f>IF(CV7="","",IF(CV7="-","【-】","【"&amp;SUBSTITUTE(TEXT(CV7,"#,##0.00"),"-","△")&amp;"】"))</f>
        <v>【52.74】</v>
      </c>
      <c r="CW6" s="33">
        <f>IF(CW7="",NA(),CW7)</f>
        <v>89.59</v>
      </c>
      <c r="CX6" s="33">
        <f t="shared" ref="CX6:DF6" si="11">IF(CX7="",NA(),CX7)</f>
        <v>90.53</v>
      </c>
      <c r="CY6" s="33">
        <f t="shared" si="11"/>
        <v>91.93</v>
      </c>
      <c r="CZ6" s="33">
        <f t="shared" si="11"/>
        <v>91.32</v>
      </c>
      <c r="DA6" s="33">
        <f t="shared" si="11"/>
        <v>89.95</v>
      </c>
      <c r="DB6" s="33">
        <f t="shared" si="11"/>
        <v>83.73</v>
      </c>
      <c r="DC6" s="33">
        <f t="shared" si="11"/>
        <v>83.88</v>
      </c>
      <c r="DD6" s="33">
        <f t="shared" si="11"/>
        <v>84.06</v>
      </c>
      <c r="DE6" s="33">
        <f t="shared" si="11"/>
        <v>84.07</v>
      </c>
      <c r="DF6" s="33">
        <f t="shared" si="11"/>
        <v>84.32</v>
      </c>
      <c r="DG6" s="32" t="str">
        <f>IF(DG7="","",IF(DG7="-","【-】","【"&amp;SUBSTITUTE(TEXT(DG7,"#,##0.00"),"-","△")&amp;"】"))</f>
        <v>【84.50】</v>
      </c>
      <c r="DH6" s="33">
        <f>IF(DH7="",NA(),DH7)</f>
        <v>2.58</v>
      </c>
      <c r="DI6" s="33">
        <f t="shared" ref="DI6:DQ6" si="12">IF(DI7="",NA(),DI7)</f>
        <v>5.17</v>
      </c>
      <c r="DJ6" s="33">
        <f t="shared" si="12"/>
        <v>7.62</v>
      </c>
      <c r="DK6" s="33">
        <f t="shared" si="12"/>
        <v>14.96</v>
      </c>
      <c r="DL6" s="33">
        <f t="shared" si="12"/>
        <v>18.23</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172073</v>
      </c>
      <c r="D7" s="35">
        <v>46</v>
      </c>
      <c r="E7" s="35">
        <v>17</v>
      </c>
      <c r="F7" s="35">
        <v>5</v>
      </c>
      <c r="G7" s="35">
        <v>0</v>
      </c>
      <c r="H7" s="35" t="s">
        <v>96</v>
      </c>
      <c r="I7" s="35" t="s">
        <v>97</v>
      </c>
      <c r="J7" s="35" t="s">
        <v>98</v>
      </c>
      <c r="K7" s="35" t="s">
        <v>99</v>
      </c>
      <c r="L7" s="35" t="s">
        <v>100</v>
      </c>
      <c r="M7" s="36" t="s">
        <v>101</v>
      </c>
      <c r="N7" s="36">
        <v>36.06</v>
      </c>
      <c r="O7" s="36">
        <v>9.65</v>
      </c>
      <c r="P7" s="36">
        <v>94.46</v>
      </c>
      <c r="Q7" s="36">
        <v>3402</v>
      </c>
      <c r="R7" s="36">
        <v>22578</v>
      </c>
      <c r="S7" s="36">
        <v>81.849999999999994</v>
      </c>
      <c r="T7" s="36">
        <v>275.85000000000002</v>
      </c>
      <c r="U7" s="36">
        <v>2170</v>
      </c>
      <c r="V7" s="36">
        <v>1.32</v>
      </c>
      <c r="W7" s="36">
        <v>1643.94</v>
      </c>
      <c r="X7" s="36">
        <v>87.3</v>
      </c>
      <c r="Y7" s="36">
        <v>78.180000000000007</v>
      </c>
      <c r="Z7" s="36">
        <v>87.53</v>
      </c>
      <c r="AA7" s="36">
        <v>93.36</v>
      </c>
      <c r="AB7" s="36">
        <v>94.99</v>
      </c>
      <c r="AC7" s="36">
        <v>94.12</v>
      </c>
      <c r="AD7" s="36">
        <v>92.74</v>
      </c>
      <c r="AE7" s="36">
        <v>93.62</v>
      </c>
      <c r="AF7" s="36">
        <v>97.53</v>
      </c>
      <c r="AG7" s="36">
        <v>99.64</v>
      </c>
      <c r="AH7" s="36">
        <v>99.88</v>
      </c>
      <c r="AI7" s="36">
        <v>49.91</v>
      </c>
      <c r="AJ7" s="36">
        <v>134.36000000000001</v>
      </c>
      <c r="AK7" s="36">
        <v>172.4</v>
      </c>
      <c r="AL7" s="36">
        <v>192.08</v>
      </c>
      <c r="AM7" s="36">
        <v>210.67</v>
      </c>
      <c r="AN7" s="36">
        <v>262.73</v>
      </c>
      <c r="AO7" s="36">
        <v>243.13</v>
      </c>
      <c r="AP7" s="36">
        <v>280.08</v>
      </c>
      <c r="AQ7" s="36">
        <v>223.09</v>
      </c>
      <c r="AR7" s="36">
        <v>214.61</v>
      </c>
      <c r="AS7" s="36">
        <v>203.67</v>
      </c>
      <c r="AT7" s="36">
        <v>114.08</v>
      </c>
      <c r="AU7" s="36">
        <v>280.7</v>
      </c>
      <c r="AV7" s="36">
        <v>3702.77</v>
      </c>
      <c r="AW7" s="36">
        <v>10.24</v>
      </c>
      <c r="AX7" s="36">
        <v>9.98</v>
      </c>
      <c r="AY7" s="36">
        <v>194.53</v>
      </c>
      <c r="AZ7" s="36">
        <v>162.52000000000001</v>
      </c>
      <c r="BA7" s="36">
        <v>124.2</v>
      </c>
      <c r="BB7" s="36">
        <v>33.03</v>
      </c>
      <c r="BC7" s="36">
        <v>29.45</v>
      </c>
      <c r="BD7" s="36">
        <v>34.01</v>
      </c>
      <c r="BE7" s="36">
        <v>1699.15</v>
      </c>
      <c r="BF7" s="36">
        <v>1447.67</v>
      </c>
      <c r="BG7" s="36">
        <v>1240.94</v>
      </c>
      <c r="BH7" s="36">
        <v>2097.5700000000002</v>
      </c>
      <c r="BI7" s="36">
        <v>654.46</v>
      </c>
      <c r="BJ7" s="36">
        <v>1239.2</v>
      </c>
      <c r="BK7" s="36">
        <v>1197.82</v>
      </c>
      <c r="BL7" s="36">
        <v>1126.77</v>
      </c>
      <c r="BM7" s="36">
        <v>1044.8</v>
      </c>
      <c r="BN7" s="36">
        <v>1081.8</v>
      </c>
      <c r="BO7" s="36">
        <v>1015.77</v>
      </c>
      <c r="BP7" s="36">
        <v>77.58</v>
      </c>
      <c r="BQ7" s="36">
        <v>87.67</v>
      </c>
      <c r="BR7" s="36">
        <v>96.78</v>
      </c>
      <c r="BS7" s="36">
        <v>107.91</v>
      </c>
      <c r="BT7" s="36">
        <v>115.88</v>
      </c>
      <c r="BU7" s="36">
        <v>51.56</v>
      </c>
      <c r="BV7" s="36">
        <v>51.03</v>
      </c>
      <c r="BW7" s="36">
        <v>50.9</v>
      </c>
      <c r="BX7" s="36">
        <v>50.82</v>
      </c>
      <c r="BY7" s="36">
        <v>52.19</v>
      </c>
      <c r="BZ7" s="36">
        <v>52.78</v>
      </c>
      <c r="CA7" s="36">
        <v>198.48</v>
      </c>
      <c r="CB7" s="36">
        <v>175.78</v>
      </c>
      <c r="CC7" s="36">
        <v>159.63</v>
      </c>
      <c r="CD7" s="36">
        <v>154.03</v>
      </c>
      <c r="CE7" s="36">
        <v>144.78</v>
      </c>
      <c r="CF7" s="36">
        <v>283.26</v>
      </c>
      <c r="CG7" s="36">
        <v>289.60000000000002</v>
      </c>
      <c r="CH7" s="36">
        <v>293.27</v>
      </c>
      <c r="CI7" s="36">
        <v>300.52</v>
      </c>
      <c r="CJ7" s="36">
        <v>296.14</v>
      </c>
      <c r="CK7" s="36">
        <v>289.81</v>
      </c>
      <c r="CL7" s="36">
        <v>63.26</v>
      </c>
      <c r="CM7" s="36">
        <v>63.8</v>
      </c>
      <c r="CN7" s="36">
        <v>65.95</v>
      </c>
      <c r="CO7" s="36">
        <v>65.81</v>
      </c>
      <c r="CP7" s="36">
        <v>82.5</v>
      </c>
      <c r="CQ7" s="36">
        <v>55.2</v>
      </c>
      <c r="CR7" s="36">
        <v>54.74</v>
      </c>
      <c r="CS7" s="36">
        <v>53.78</v>
      </c>
      <c r="CT7" s="36">
        <v>53.24</v>
      </c>
      <c r="CU7" s="36">
        <v>52.31</v>
      </c>
      <c r="CV7" s="36">
        <v>52.74</v>
      </c>
      <c r="CW7" s="36">
        <v>89.59</v>
      </c>
      <c r="CX7" s="36">
        <v>90.53</v>
      </c>
      <c r="CY7" s="36">
        <v>91.93</v>
      </c>
      <c r="CZ7" s="36">
        <v>91.32</v>
      </c>
      <c r="DA7" s="36">
        <v>89.95</v>
      </c>
      <c r="DB7" s="36">
        <v>83.73</v>
      </c>
      <c r="DC7" s="36">
        <v>83.88</v>
      </c>
      <c r="DD7" s="36">
        <v>84.06</v>
      </c>
      <c r="DE7" s="36">
        <v>84.07</v>
      </c>
      <c r="DF7" s="36">
        <v>84.32</v>
      </c>
      <c r="DG7" s="36">
        <v>84.5</v>
      </c>
      <c r="DH7" s="36">
        <v>2.58</v>
      </c>
      <c r="DI7" s="36">
        <v>5.17</v>
      </c>
      <c r="DJ7" s="36">
        <v>7.62</v>
      </c>
      <c r="DK7" s="36">
        <v>14.96</v>
      </c>
      <c r="DL7" s="36">
        <v>18.23</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v>
      </c>
      <c r="EH7" s="36">
        <v>0</v>
      </c>
      <c r="EI7" s="36">
        <v>0.03</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seibi</cp:lastModifiedBy>
  <cp:lastPrinted>2017-02-14T04:39:58Z</cp:lastPrinted>
  <dcterms:created xsi:type="dcterms:W3CDTF">2017-02-08T02:40:55Z</dcterms:created>
  <dcterms:modified xsi:type="dcterms:W3CDTF">2017-02-14T04:40:01Z</dcterms:modified>
  <cp:category/>
</cp:coreProperties>
</file>