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ibi\Desktop\作業中\0210〆経営比較分析表\"/>
    </mc:Choice>
  </mc:AlternateContent>
  <workbookProtection workbookAlgorithmName="SHA-512" workbookHashValue="gQSMPoLcj8Xe4D2hESF5/ynewtz7e9BobsTpzW8vKWaobXljoHCojUibXlaufJEr+URoDOCMKdiTDpxjKZ0zMw==" workbookSaltValue="WL6WQK4+VzO8Spypa3t1og==" workbookSpinCount="100000"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<sst xmlns="http://schemas.openxmlformats.org/spreadsheetml/2006/main" count="220" uniqueCount="109">
  <si>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</si>
  <si>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</si>
  <si>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</si>
  <si>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</si>
  <si>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</si>
  <si>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</si>
  <si>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</si>
  <si>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</si>
  <si>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</si>
  <si>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</si>
  <si>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</si>
  <si>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</si>
  <si>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</si>
  <si>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</si>
  <si>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</si>
  <si>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</si>
  <si>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</si>
  <si>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</si>
  <si>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</si>
  <si>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</si>
  <si>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</si>
  <si>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</si>
  <si>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</si>
  <si>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</si>
  <si>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</si>
  <si>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</si>
  <si>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</si>
  <si>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</si>
  <si>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</si>
  <si>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</si>
  <si>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</si>
  <si>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</si>
  <si>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</si>
  <si>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</si>
  <si>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</si>
  <si>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</si>
  <si>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</si>
  <si>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</si>
  <si>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</si>
  <si>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</si>
  <si>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</si>
  <si>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</si>
  <si>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</si>
  <si>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</si>
  <si>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</si>
  <si>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</si>
  <si>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</si>
  <si>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</si>
  <si>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</si>
  <si>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</si>
  <si>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</si>
  <si>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</si>
  <si>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</si>
  <si>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</si>
  <si>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</si>
  <si>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</si>
  <si>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</si>
  <si>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</si>
  <si>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</si>
  <si>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</si>
  <si>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</si>
  <si>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</si>
  <si>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</si>
  <si>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</si>
  <si>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</si>
  <si>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</si>
  <si>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</si>
  <si>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</si>
  <si>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</si>
  <si>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</si>
  <si>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</si>
  <si>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</si>
  <si>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</si>
  <si>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</si>
  <si>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</si>
  <si>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</si>
  <si>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</si>
  <si>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</si>
  <si>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</si>
  <si>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</si>
  <si>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</si>
  <si>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</si>
  <si>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</si>
  <si>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</si>
  <si>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</si>
  <si>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</si>
  <si>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</si>
  <si>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</si>
  <si>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</si>
  <si>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</si>
  <si>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</si>
  <si>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</si>
  <si>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</si>
  <si>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</si>
  <si>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</si>
  <si>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羽咋市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</si>
  <si>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</si>
  <si>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</si>
  <si>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</si>
  <si>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</si>
  <si>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</si>
  <si>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</si>
  <si>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</si>
  <si>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</si>
  <si>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</si>
  <si>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</si>
  <si>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②③H23年に法適用した以降も、事業費に対する使用料収入等が不足し赤字経営が続いていたため、H26年度より料金改定を行い、収支の黒字化を目指し、累積欠損金の解消に向け取り組んでいるところである。H25年度については、年度末の未払金が少額であったため比率が上がっているが、その他の年度では、低い水準であるため、さらなる経営改善が必要である。
 ④年々減少してきてはいるものの、下水道建設に伴い発行した企業債の償還金が多大なため、事業規模に対する残高が平均値を上回っている。
 ⑤H26年4月より使用料改定を行い、適正な使用料収入の確保に努め、改善に取り組んでいるところである。
 ⑥類似団体の平均値を下回っているが、さらなる維持管理費の削減等に努める。
 ⑦⑧類似団体の平均値を下回っている。未接続世帯を戸別訪問するなど接続促進に努めている。</t>
    <rPh sb="139" eb="140">
      <t>タ</t>
    </rPh>
    <rPh sb="141" eb="143">
      <t>ネンド</t>
    </rPh>
    <rPh sb="146" eb="147">
      <t>ヒク</t>
    </rPh>
    <rPh sb="148" eb="150">
      <t>スイジュン</t>
    </rPh>
    <phoneticPr fontId="4"/>
  </si>
  <si>
    <t xml:space="preserve"> ①施設の更新等については、長寿命化計画を策定し、老朽化の状況を踏まえながら、改築・更新等を行っている。</t>
    <phoneticPr fontId="4"/>
  </si>
  <si>
    <t>　平成23年度より法適化し、経理内容の明確化と透明性の向上を図っている。また、平成26年度の使用料改定や施設の統廃合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</si>
</sst>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162064"/>
        <c:axId val="25871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55162064"/>
        <c:axId val="258711984"/>
      </c:lineChart>
      <c:dateAx>
        <c:axId val="155162064"/>
        <c:scaling>
          <c:orientation val="minMax"/>
        </c:scaling>
        <c:delete val="1"/>
        <c:axPos val="b"/>
        <c:numFmt formatCode="ge" sourceLinked="1"/>
        <c:majorTickMark val="none"/>
        <c:minorTickMark val="none"/>
        <c:tickLblPos val="none"/>
        <c:crossAx val="258711984"/>
        <c:crosses val="autoZero"/>
        <c:auto val="1"/>
        <c:lblOffset val="100"/>
        <c:baseTimeUnit val="years"/>
      </c:dateAx>
      <c:valAx>
        <c:axId val="25871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6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43.04</c:v>
                </c:pt>
                <c:pt idx="1">
                  <c:v>41.79</c:v>
                </c:pt>
                <c:pt idx="2">
                  <c:v>42.14</c:v>
                </c:pt>
                <c:pt idx="3">
                  <c:v>46.25</c:v>
                </c:pt>
                <c:pt idx="4">
                  <c:v>42.68</c:v>
                </c:pt>
              </c:numCache>
            </c:numRef>
          </c:val>
        </c:ser>
        <c:dLbls>
          <c:showLegendKey val="0"/>
          <c:showVal val="0"/>
          <c:showCatName val="0"/>
          <c:showSerName val="0"/>
          <c:showPercent val="0"/>
          <c:showBubbleSize val="0"/>
        </c:dLbls>
        <c:gapWidth val="150"/>
        <c:axId val="259803048"/>
        <c:axId val="25980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259803048"/>
        <c:axId val="259803440"/>
      </c:lineChart>
      <c:dateAx>
        <c:axId val="259803048"/>
        <c:scaling>
          <c:orientation val="minMax"/>
        </c:scaling>
        <c:delete val="1"/>
        <c:axPos val="b"/>
        <c:numFmt formatCode="ge" sourceLinked="1"/>
        <c:majorTickMark val="none"/>
        <c:minorTickMark val="none"/>
        <c:tickLblPos val="none"/>
        <c:crossAx val="259803440"/>
        <c:crosses val="autoZero"/>
        <c:auto val="1"/>
        <c:lblOffset val="100"/>
        <c:baseTimeUnit val="years"/>
      </c:dateAx>
      <c:valAx>
        <c:axId val="25980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0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63.17</c:v>
                </c:pt>
                <c:pt idx="1">
                  <c:v>66.38</c:v>
                </c:pt>
                <c:pt idx="2">
                  <c:v>66.56</c:v>
                </c:pt>
                <c:pt idx="3">
                  <c:v>67.33</c:v>
                </c:pt>
                <c:pt idx="4">
                  <c:v>67.569999999999993</c:v>
                </c:pt>
              </c:numCache>
            </c:numRef>
          </c:val>
        </c:ser>
        <c:dLbls>
          <c:showLegendKey val="0"/>
          <c:showVal val="0"/>
          <c:showCatName val="0"/>
          <c:showSerName val="0"/>
          <c:showPercent val="0"/>
          <c:showBubbleSize val="0"/>
        </c:dLbls>
        <c:gapWidth val="150"/>
        <c:axId val="259673768"/>
        <c:axId val="25967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259673768"/>
        <c:axId val="259674160"/>
      </c:lineChart>
      <c:dateAx>
        <c:axId val="259673768"/>
        <c:scaling>
          <c:orientation val="minMax"/>
        </c:scaling>
        <c:delete val="1"/>
        <c:axPos val="b"/>
        <c:numFmt formatCode="ge" sourceLinked="1"/>
        <c:majorTickMark val="none"/>
        <c:minorTickMark val="none"/>
        <c:tickLblPos val="none"/>
        <c:crossAx val="259674160"/>
        <c:crosses val="autoZero"/>
        <c:auto val="1"/>
        <c:lblOffset val="100"/>
        <c:baseTimeUnit val="years"/>
      </c:dateAx>
      <c:valAx>
        <c:axId val="25967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7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90.92</c:v>
                </c:pt>
                <c:pt idx="1">
                  <c:v>78.14</c:v>
                </c:pt>
                <c:pt idx="2">
                  <c:v>98.05</c:v>
                </c:pt>
                <c:pt idx="3">
                  <c:v>97.85</c:v>
                </c:pt>
                <c:pt idx="4">
                  <c:v>99.66</c:v>
                </c:pt>
              </c:numCache>
            </c:numRef>
          </c:val>
        </c:ser>
        <c:dLbls>
          <c:showLegendKey val="0"/>
          <c:showVal val="0"/>
          <c:showCatName val="0"/>
          <c:showSerName val="0"/>
          <c:showPercent val="0"/>
          <c:showBubbleSize val="0"/>
        </c:dLbls>
        <c:gapWidth val="150"/>
        <c:axId val="258804504"/>
        <c:axId val="25946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93.85</c:v>
                </c:pt>
                <c:pt idx="2">
                  <c:v>95.59</c:v>
                </c:pt>
                <c:pt idx="3">
                  <c:v>96.83</c:v>
                </c:pt>
                <c:pt idx="4">
                  <c:v>98.32</c:v>
                </c:pt>
              </c:numCache>
            </c:numRef>
          </c:val>
          <c:smooth val="0"/>
        </c:ser>
        <c:dLbls>
          <c:showLegendKey val="0"/>
          <c:showVal val="0"/>
          <c:showCatName val="0"/>
          <c:showSerName val="0"/>
          <c:showPercent val="0"/>
          <c:showBubbleSize val="0"/>
        </c:dLbls>
        <c:marker val="1"/>
        <c:smooth val="0"/>
        <c:axId val="258804504"/>
        <c:axId val="259460560"/>
      </c:lineChart>
      <c:dateAx>
        <c:axId val="258804504"/>
        <c:scaling>
          <c:orientation val="minMax"/>
        </c:scaling>
        <c:delete val="1"/>
        <c:axPos val="b"/>
        <c:numFmt formatCode="ge" sourceLinked="1"/>
        <c:majorTickMark val="none"/>
        <c:minorTickMark val="none"/>
        <c:tickLblPos val="none"/>
        <c:crossAx val="259460560"/>
        <c:crosses val="autoZero"/>
        <c:auto val="1"/>
        <c:lblOffset val="100"/>
        <c:baseTimeUnit val="years"/>
      </c:dateAx>
      <c:valAx>
        <c:axId val="25946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0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1.63</c:v>
                </c:pt>
                <c:pt idx="1">
                  <c:v>3.26</c:v>
                </c:pt>
                <c:pt idx="2">
                  <c:v>4.88</c:v>
                </c:pt>
                <c:pt idx="3">
                  <c:v>13.26</c:v>
                </c:pt>
                <c:pt idx="4">
                  <c:v>15.89</c:v>
                </c:pt>
              </c:numCache>
            </c:numRef>
          </c:val>
        </c:ser>
        <c:dLbls>
          <c:showLegendKey val="0"/>
          <c:showVal val="0"/>
          <c:showCatName val="0"/>
          <c:showSerName val="0"/>
          <c:showPercent val="0"/>
          <c:showBubbleSize val="0"/>
        </c:dLbls>
        <c:gapWidth val="150"/>
        <c:axId val="259492712"/>
        <c:axId val="25949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6.5</c:v>
                </c:pt>
                <c:pt idx="2">
                  <c:v>6.66</c:v>
                </c:pt>
                <c:pt idx="3">
                  <c:v>14.53</c:v>
                </c:pt>
                <c:pt idx="4">
                  <c:v>17.72</c:v>
                </c:pt>
              </c:numCache>
            </c:numRef>
          </c:val>
          <c:smooth val="0"/>
        </c:ser>
        <c:dLbls>
          <c:showLegendKey val="0"/>
          <c:showVal val="0"/>
          <c:showCatName val="0"/>
          <c:showSerName val="0"/>
          <c:showPercent val="0"/>
          <c:showBubbleSize val="0"/>
        </c:dLbls>
        <c:marker val="1"/>
        <c:smooth val="0"/>
        <c:axId val="259492712"/>
        <c:axId val="259495144"/>
      </c:lineChart>
      <c:dateAx>
        <c:axId val="259492712"/>
        <c:scaling>
          <c:orientation val="minMax"/>
        </c:scaling>
        <c:delete val="1"/>
        <c:axPos val="b"/>
        <c:numFmt formatCode="ge" sourceLinked="1"/>
        <c:majorTickMark val="none"/>
        <c:minorTickMark val="none"/>
        <c:tickLblPos val="none"/>
        <c:crossAx val="259495144"/>
        <c:crosses val="autoZero"/>
        <c:auto val="1"/>
        <c:lblOffset val="100"/>
        <c:baseTimeUnit val="years"/>
      </c:dateAx>
      <c:valAx>
        <c:axId val="25949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9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9195968"/>
        <c:axId val="25919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59195968"/>
        <c:axId val="259196376"/>
      </c:lineChart>
      <c:dateAx>
        <c:axId val="259195968"/>
        <c:scaling>
          <c:orientation val="minMax"/>
        </c:scaling>
        <c:delete val="1"/>
        <c:axPos val="b"/>
        <c:numFmt formatCode="ge" sourceLinked="1"/>
        <c:majorTickMark val="none"/>
        <c:minorTickMark val="none"/>
        <c:tickLblPos val="none"/>
        <c:crossAx val="259196376"/>
        <c:crosses val="autoZero"/>
        <c:auto val="1"/>
        <c:lblOffset val="100"/>
        <c:baseTimeUnit val="years"/>
      </c:dateAx>
      <c:valAx>
        <c:axId val="25919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59.67</c:v>
                </c:pt>
                <c:pt idx="1">
                  <c:v>194.6</c:v>
                </c:pt>
                <c:pt idx="2">
                  <c:v>203.78</c:v>
                </c:pt>
                <c:pt idx="3">
                  <c:v>205.72</c:v>
                </c:pt>
                <c:pt idx="4">
                  <c:v>205.39</c:v>
                </c:pt>
              </c:numCache>
            </c:numRef>
          </c:val>
        </c:ser>
        <c:dLbls>
          <c:showLegendKey val="0"/>
          <c:showVal val="0"/>
          <c:showCatName val="0"/>
          <c:showSerName val="0"/>
          <c:showPercent val="0"/>
          <c:showBubbleSize val="0"/>
        </c:dLbls>
        <c:gapWidth val="150"/>
        <c:axId val="259197552"/>
        <c:axId val="25919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99.89</c:v>
                </c:pt>
                <c:pt idx="2">
                  <c:v>137.81</c:v>
                </c:pt>
                <c:pt idx="3">
                  <c:v>172.52</c:v>
                </c:pt>
                <c:pt idx="4">
                  <c:v>201.29</c:v>
                </c:pt>
              </c:numCache>
            </c:numRef>
          </c:val>
          <c:smooth val="0"/>
        </c:ser>
        <c:dLbls>
          <c:showLegendKey val="0"/>
          <c:showVal val="0"/>
          <c:showCatName val="0"/>
          <c:showSerName val="0"/>
          <c:showPercent val="0"/>
          <c:showBubbleSize val="0"/>
        </c:dLbls>
        <c:marker val="1"/>
        <c:smooth val="0"/>
        <c:axId val="259197552"/>
        <c:axId val="259197944"/>
      </c:lineChart>
      <c:dateAx>
        <c:axId val="259197552"/>
        <c:scaling>
          <c:orientation val="minMax"/>
        </c:scaling>
        <c:delete val="1"/>
        <c:axPos val="b"/>
        <c:numFmt formatCode="ge" sourceLinked="1"/>
        <c:majorTickMark val="none"/>
        <c:minorTickMark val="none"/>
        <c:tickLblPos val="none"/>
        <c:crossAx val="259197944"/>
        <c:crosses val="autoZero"/>
        <c:auto val="1"/>
        <c:lblOffset val="100"/>
        <c:baseTimeUnit val="years"/>
      </c:dateAx>
      <c:valAx>
        <c:axId val="25919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9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759.34</c:v>
                </c:pt>
                <c:pt idx="1">
                  <c:v>501.62</c:v>
                </c:pt>
                <c:pt idx="2">
                  <c:v>14740.3</c:v>
                </c:pt>
                <c:pt idx="3">
                  <c:v>11.1</c:v>
                </c:pt>
                <c:pt idx="4">
                  <c:v>10.33</c:v>
                </c:pt>
              </c:numCache>
            </c:numRef>
          </c:val>
        </c:ser>
        <c:dLbls>
          <c:showLegendKey val="0"/>
          <c:showVal val="0"/>
          <c:showCatName val="0"/>
          <c:showSerName val="0"/>
          <c:showPercent val="0"/>
          <c:showBubbleSize val="0"/>
        </c:dLbls>
        <c:gapWidth val="150"/>
        <c:axId val="259199120"/>
        <c:axId val="25919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209.18</c:v>
                </c:pt>
                <c:pt idx="2">
                  <c:v>189.4</c:v>
                </c:pt>
                <c:pt idx="3">
                  <c:v>69.430000000000007</c:v>
                </c:pt>
                <c:pt idx="4">
                  <c:v>81.19</c:v>
                </c:pt>
              </c:numCache>
            </c:numRef>
          </c:val>
          <c:smooth val="0"/>
        </c:ser>
        <c:dLbls>
          <c:showLegendKey val="0"/>
          <c:showVal val="0"/>
          <c:showCatName val="0"/>
          <c:showSerName val="0"/>
          <c:showPercent val="0"/>
          <c:showBubbleSize val="0"/>
        </c:dLbls>
        <c:marker val="1"/>
        <c:smooth val="0"/>
        <c:axId val="259199120"/>
        <c:axId val="259199512"/>
      </c:lineChart>
      <c:dateAx>
        <c:axId val="259199120"/>
        <c:scaling>
          <c:orientation val="minMax"/>
        </c:scaling>
        <c:delete val="1"/>
        <c:axPos val="b"/>
        <c:numFmt formatCode="ge" sourceLinked="1"/>
        <c:majorTickMark val="none"/>
        <c:minorTickMark val="none"/>
        <c:tickLblPos val="none"/>
        <c:crossAx val="259199512"/>
        <c:crosses val="autoZero"/>
        <c:auto val="1"/>
        <c:lblOffset val="100"/>
        <c:baseTimeUnit val="years"/>
      </c:dateAx>
      <c:valAx>
        <c:axId val="25919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9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6352.34</c:v>
                </c:pt>
                <c:pt idx="1">
                  <c:v>5374.27</c:v>
                </c:pt>
                <c:pt idx="2">
                  <c:v>4119.1000000000004</c:v>
                </c:pt>
                <c:pt idx="3">
                  <c:v>2623.8</c:v>
                </c:pt>
                <c:pt idx="4">
                  <c:v>2505.91</c:v>
                </c:pt>
              </c:numCache>
            </c:numRef>
          </c:val>
        </c:ser>
        <c:dLbls>
          <c:showLegendKey val="0"/>
          <c:showVal val="0"/>
          <c:showCatName val="0"/>
          <c:showSerName val="0"/>
          <c:showPercent val="0"/>
          <c:showBubbleSize val="0"/>
        </c:dLbls>
        <c:gapWidth val="150"/>
        <c:axId val="259361640"/>
        <c:axId val="25936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259361640"/>
        <c:axId val="259362032"/>
      </c:lineChart>
      <c:dateAx>
        <c:axId val="259361640"/>
        <c:scaling>
          <c:orientation val="minMax"/>
        </c:scaling>
        <c:delete val="1"/>
        <c:axPos val="b"/>
        <c:numFmt formatCode="ge" sourceLinked="1"/>
        <c:majorTickMark val="none"/>
        <c:minorTickMark val="none"/>
        <c:tickLblPos val="none"/>
        <c:crossAx val="259362032"/>
        <c:crosses val="autoZero"/>
        <c:auto val="1"/>
        <c:lblOffset val="100"/>
        <c:baseTimeUnit val="years"/>
      </c:dateAx>
      <c:valAx>
        <c:axId val="25936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36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33.18</c:v>
                </c:pt>
                <c:pt idx="1">
                  <c:v>41.43</c:v>
                </c:pt>
                <c:pt idx="2">
                  <c:v>44.51</c:v>
                </c:pt>
                <c:pt idx="3">
                  <c:v>78.52</c:v>
                </c:pt>
                <c:pt idx="4">
                  <c:v>83.66</c:v>
                </c:pt>
              </c:numCache>
            </c:numRef>
          </c:val>
        </c:ser>
        <c:dLbls>
          <c:showLegendKey val="0"/>
          <c:showVal val="0"/>
          <c:showCatName val="0"/>
          <c:showSerName val="0"/>
          <c:showPercent val="0"/>
          <c:showBubbleSize val="0"/>
        </c:dLbls>
        <c:gapWidth val="150"/>
        <c:axId val="259799912"/>
        <c:axId val="25980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259799912"/>
        <c:axId val="259800304"/>
      </c:lineChart>
      <c:dateAx>
        <c:axId val="259799912"/>
        <c:scaling>
          <c:orientation val="minMax"/>
        </c:scaling>
        <c:delete val="1"/>
        <c:axPos val="b"/>
        <c:numFmt formatCode="ge" sourceLinked="1"/>
        <c:majorTickMark val="none"/>
        <c:minorTickMark val="none"/>
        <c:tickLblPos val="none"/>
        <c:crossAx val="259800304"/>
        <c:crosses val="autoZero"/>
        <c:auto val="1"/>
        <c:lblOffset val="100"/>
        <c:baseTimeUnit val="years"/>
      </c:dateAx>
      <c:valAx>
        <c:axId val="25980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9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463.99</c:v>
                </c:pt>
                <c:pt idx="1">
                  <c:v>371.9</c:v>
                </c:pt>
                <c:pt idx="2">
                  <c:v>346.55</c:v>
                </c:pt>
                <c:pt idx="3">
                  <c:v>210.65</c:v>
                </c:pt>
                <c:pt idx="4">
                  <c:v>199.13</c:v>
                </c:pt>
              </c:numCache>
            </c:numRef>
          </c:val>
        </c:ser>
        <c:dLbls>
          <c:showLegendKey val="0"/>
          <c:showVal val="0"/>
          <c:showCatName val="0"/>
          <c:showSerName val="0"/>
          <c:showPercent val="0"/>
          <c:showBubbleSize val="0"/>
        </c:dLbls>
        <c:gapWidth val="150"/>
        <c:axId val="259801480"/>
        <c:axId val="25980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259801480"/>
        <c:axId val="259801872"/>
      </c:lineChart>
      <c:dateAx>
        <c:axId val="259801480"/>
        <c:scaling>
          <c:orientation val="minMax"/>
        </c:scaling>
        <c:delete val="1"/>
        <c:axPos val="b"/>
        <c:numFmt formatCode="ge" sourceLinked="1"/>
        <c:majorTickMark val="none"/>
        <c:minorTickMark val="none"/>
        <c:tickLblPos val="none"/>
        <c:crossAx val="259801872"/>
        <c:crosses val="autoZero"/>
        <c:auto val="1"/>
        <c:lblOffset val="100"/>
        <c:baseTimeUnit val="years"/>
      </c:dateAx>
      <c:valAx>
        <c:axId val="25980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0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7" zoomScale="55" zoomScaleNormal="55" workbookViewId="0">
      <selection activeCell="BN85" sqref="BN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羽咋市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22578</v>
      </c>
      <c r="AM8" s="64"/>
      <c r="AN8" s="64"/>
      <c r="AO8" s="64"/>
      <c r="AP8" s="64"/>
      <c r="AQ8" s="64"/>
      <c r="AR8" s="64"/>
      <c r="AS8" s="64"/>
      <c r="AT8" s="63">
        <f>データ!S6</f>
        <v>81.849999999999994</v>
      </c>
      <c r="AU8" s="63"/>
      <c r="AV8" s="63"/>
      <c r="AW8" s="63"/>
      <c r="AX8" s="63"/>
      <c r="AY8" s="63"/>
      <c r="AZ8" s="63"/>
      <c r="BA8" s="63"/>
      <c r="BB8" s="63">
        <f>データ!T6</f>
        <v>275.85000000000002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39.549999999999997</v>
      </c>
      <c r="J10" s="63"/>
      <c r="K10" s="63"/>
      <c r="L10" s="63"/>
      <c r="M10" s="63"/>
      <c r="N10" s="63"/>
      <c r="O10" s="63"/>
      <c r="P10" s="63">
        <f>データ!O6</f>
        <v>7.05</v>
      </c>
      <c r="Q10" s="63"/>
      <c r="R10" s="63"/>
      <c r="S10" s="63"/>
      <c r="T10" s="63"/>
      <c r="U10" s="63"/>
      <c r="V10" s="63"/>
      <c r="W10" s="63">
        <f>データ!P6</f>
        <v>100</v>
      </c>
      <c r="X10" s="63"/>
      <c r="Y10" s="63"/>
      <c r="Z10" s="63"/>
      <c r="AA10" s="63"/>
      <c r="AB10" s="63"/>
      <c r="AC10" s="63"/>
      <c r="AD10" s="64">
        <f>データ!Q6</f>
        <v>3402</v>
      </c>
      <c r="AE10" s="64"/>
      <c r="AF10" s="64"/>
      <c r="AG10" s="64"/>
      <c r="AH10" s="64"/>
      <c r="AI10" s="64"/>
      <c r="AJ10" s="64"/>
      <c r="AK10" s="2"/>
      <c r="AL10" s="64">
        <f>データ!U6</f>
        <v>1585</v>
      </c>
      <c r="AM10" s="64"/>
      <c r="AN10" s="64"/>
      <c r="AO10" s="64"/>
      <c r="AP10" s="64"/>
      <c r="AQ10" s="64"/>
      <c r="AR10" s="64"/>
      <c r="AS10" s="64"/>
      <c r="AT10" s="63">
        <f>データ!V6</f>
        <v>0.93</v>
      </c>
      <c r="AU10" s="63"/>
      <c r="AV10" s="63"/>
      <c r="AW10" s="63"/>
      <c r="AX10" s="63"/>
      <c r="AY10" s="63"/>
      <c r="AZ10" s="63"/>
      <c r="BA10" s="63"/>
      <c r="BB10" s="63">
        <f>データ!W6</f>
        <v>1704.3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BpzqrcH68Gc7jUNwprrpA1o/my/N+EiHBEBXegjP73Ja+RrvnqRu3lMkLcdLuL8sBFZ6eRr+IfPIJk7xi8JEJg==" saltValue="DWYFly2SAozbxU0ODQozKA=="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BE1" workbookViewId="0">
      <selection activeCell="BI8" sqref="BI8"/>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172073</v>
      </c>
      <c r="D6" s="31">
        <f t="shared" si="3"/>
        <v>46</v>
      </c>
      <c r="E6" s="31">
        <f t="shared" si="3"/>
        <v>17</v>
      </c>
      <c r="F6" s="31">
        <f t="shared" si="3"/>
        <v>4</v>
      </c>
      <c r="G6" s="31">
        <f t="shared" si="3"/>
        <v>0</v>
      </c>
      <c r="H6" s="31" t="str">
        <f t="shared" si="3"/>
        <v>石川県　羽咋市</v>
      </c>
      <c r="I6" s="31" t="str">
        <f t="shared" si="3"/>
        <v>法適用</v>
      </c>
      <c r="J6" s="31" t="str">
        <f t="shared" si="3"/>
        <v>下水道事業</v>
      </c>
      <c r="K6" s="31" t="str">
        <f t="shared" si="3"/>
        <v>特定環境保全公共下水道</v>
      </c>
      <c r="L6" s="31" t="str">
        <f t="shared" si="3"/>
        <v>D3</v>
      </c>
      <c r="M6" s="32" t="str">
        <f t="shared" si="3"/>
        <v>-</v>
      </c>
      <c r="N6" s="32">
        <f t="shared" si="3"/>
        <v>39.549999999999997</v>
      </c>
      <c r="O6" s="32">
        <f t="shared" si="3"/>
        <v>7.05</v>
      </c>
      <c r="P6" s="32">
        <f t="shared" si="3"/>
        <v>100</v>
      </c>
      <c r="Q6" s="32">
        <f t="shared" si="3"/>
        <v>3402</v>
      </c>
      <c r="R6" s="32">
        <f t="shared" si="3"/>
        <v>22578</v>
      </c>
      <c r="S6" s="32">
        <f t="shared" si="3"/>
        <v>81.849999999999994</v>
      </c>
      <c r="T6" s="32">
        <f t="shared" si="3"/>
        <v>275.85000000000002</v>
      </c>
      <c r="U6" s="32">
        <f t="shared" si="3"/>
        <v>1585</v>
      </c>
      <c r="V6" s="32">
        <f t="shared" si="3"/>
        <v>0.93</v>
      </c>
      <c r="W6" s="32">
        <f t="shared" si="3"/>
        <v>1704.3</v>
      </c>
      <c r="X6" s="33">
        <f>IF(X7="",NA(),X7)</f>
        <v>90.92</v>
      </c>
      <c r="Y6" s="33">
        <f t="shared" ref="Y6:AG6" si="4">IF(Y7="",NA(),Y7)</f>
        <v>78.14</v>
      </c>
      <c r="Z6" s="33">
        <f t="shared" si="4"/>
        <v>98.05</v>
      </c>
      <c r="AA6" s="33">
        <f t="shared" si="4"/>
        <v>97.85</v>
      </c>
      <c r="AB6" s="33">
        <f t="shared" si="4"/>
        <v>99.66</v>
      </c>
      <c r="AC6" s="33">
        <f t="shared" si="4"/>
        <v>93.66</v>
      </c>
      <c r="AD6" s="33">
        <f t="shared" si="4"/>
        <v>93.85</v>
      </c>
      <c r="AE6" s="33">
        <f t="shared" si="4"/>
        <v>95.59</v>
      </c>
      <c r="AF6" s="33">
        <f t="shared" si="4"/>
        <v>96.83</v>
      </c>
      <c r="AG6" s="33">
        <f t="shared" si="4"/>
        <v>98.32</v>
      </c>
      <c r="AH6" s="32" t="str">
        <f>IF(AH7="","",IF(AH7="-","【-】","【"&amp;SUBSTITUTE(TEXT(AH7,"#,##0.00"),"-","△")&amp;"】"))</f>
        <v>【100.36】</v>
      </c>
      <c r="AI6" s="33">
        <f>IF(AI7="",NA(),AI7)</f>
        <v>59.67</v>
      </c>
      <c r="AJ6" s="33">
        <f t="shared" ref="AJ6:AR6" si="5">IF(AJ7="",NA(),AJ7)</f>
        <v>194.6</v>
      </c>
      <c r="AK6" s="33">
        <f t="shared" si="5"/>
        <v>203.78</v>
      </c>
      <c r="AL6" s="33">
        <f t="shared" si="5"/>
        <v>205.72</v>
      </c>
      <c r="AM6" s="33">
        <f t="shared" si="5"/>
        <v>205.39</v>
      </c>
      <c r="AN6" s="33">
        <f t="shared" si="5"/>
        <v>143.69</v>
      </c>
      <c r="AO6" s="33">
        <f t="shared" si="5"/>
        <v>99.89</v>
      </c>
      <c r="AP6" s="33">
        <f t="shared" si="5"/>
        <v>137.81</v>
      </c>
      <c r="AQ6" s="33">
        <f t="shared" si="5"/>
        <v>172.52</v>
      </c>
      <c r="AR6" s="33">
        <f t="shared" si="5"/>
        <v>201.29</v>
      </c>
      <c r="AS6" s="32" t="str">
        <f>IF(AS7="","",IF(AS7="-","【-】","【"&amp;SUBSTITUTE(TEXT(AS7,"#,##0.00"),"-","△")&amp;"】"))</f>
        <v>【98.78】</v>
      </c>
      <c r="AT6" s="33">
        <f>IF(AT7="",NA(),AT7)</f>
        <v>759.34</v>
      </c>
      <c r="AU6" s="33">
        <f t="shared" ref="AU6:BC6" si="6">IF(AU7="",NA(),AU7)</f>
        <v>501.62</v>
      </c>
      <c r="AV6" s="33">
        <f t="shared" si="6"/>
        <v>14740.3</v>
      </c>
      <c r="AW6" s="33">
        <f t="shared" si="6"/>
        <v>11.1</v>
      </c>
      <c r="AX6" s="33">
        <f t="shared" si="6"/>
        <v>10.33</v>
      </c>
      <c r="AY6" s="33">
        <f t="shared" si="6"/>
        <v>199.45</v>
      </c>
      <c r="AZ6" s="33">
        <f t="shared" si="6"/>
        <v>209.18</v>
      </c>
      <c r="BA6" s="33">
        <f t="shared" si="6"/>
        <v>189.4</v>
      </c>
      <c r="BB6" s="33">
        <f t="shared" si="6"/>
        <v>69.430000000000007</v>
      </c>
      <c r="BC6" s="33">
        <f t="shared" si="6"/>
        <v>81.19</v>
      </c>
      <c r="BD6" s="32" t="str">
        <f>IF(BD7="","",IF(BD7="-","【-】","【"&amp;SUBSTITUTE(TEXT(BD7,"#,##0.00"),"-","△")&amp;"】"))</f>
        <v>【58.70】</v>
      </c>
      <c r="BE6" s="33">
        <f>IF(BE7="",NA(),BE7)</f>
        <v>6352.34</v>
      </c>
      <c r="BF6" s="33">
        <f t="shared" ref="BF6:BN6" si="7">IF(BF7="",NA(),BF7)</f>
        <v>5374.27</v>
      </c>
      <c r="BG6" s="33">
        <f t="shared" si="7"/>
        <v>4119.1000000000004</v>
      </c>
      <c r="BH6" s="33">
        <f t="shared" si="7"/>
        <v>2623.8</v>
      </c>
      <c r="BI6" s="33">
        <f t="shared" si="7"/>
        <v>2505.91</v>
      </c>
      <c r="BJ6" s="33">
        <f t="shared" si="7"/>
        <v>1835.56</v>
      </c>
      <c r="BK6" s="33">
        <f t="shared" si="7"/>
        <v>1716.82</v>
      </c>
      <c r="BL6" s="33">
        <f t="shared" si="7"/>
        <v>1554.05</v>
      </c>
      <c r="BM6" s="33">
        <f t="shared" si="7"/>
        <v>1671.86</v>
      </c>
      <c r="BN6" s="33">
        <f t="shared" si="7"/>
        <v>1673.47</v>
      </c>
      <c r="BO6" s="32" t="str">
        <f>IF(BO7="","",IF(BO7="-","【-】","【"&amp;SUBSTITUTE(TEXT(BO7,"#,##0.00"),"-","△")&amp;"】"))</f>
        <v>【1,457.06】</v>
      </c>
      <c r="BP6" s="33">
        <f>IF(BP7="",NA(),BP7)</f>
        <v>33.18</v>
      </c>
      <c r="BQ6" s="33">
        <f t="shared" ref="BQ6:BY6" si="8">IF(BQ7="",NA(),BQ7)</f>
        <v>41.43</v>
      </c>
      <c r="BR6" s="33">
        <f t="shared" si="8"/>
        <v>44.51</v>
      </c>
      <c r="BS6" s="33">
        <f t="shared" si="8"/>
        <v>78.52</v>
      </c>
      <c r="BT6" s="33">
        <f t="shared" si="8"/>
        <v>83.66</v>
      </c>
      <c r="BU6" s="33">
        <f t="shared" si="8"/>
        <v>52.89</v>
      </c>
      <c r="BV6" s="33">
        <f t="shared" si="8"/>
        <v>51.73</v>
      </c>
      <c r="BW6" s="33">
        <f t="shared" si="8"/>
        <v>53.01</v>
      </c>
      <c r="BX6" s="33">
        <f t="shared" si="8"/>
        <v>50.54</v>
      </c>
      <c r="BY6" s="33">
        <f t="shared" si="8"/>
        <v>49.22</v>
      </c>
      <c r="BZ6" s="32" t="str">
        <f>IF(BZ7="","",IF(BZ7="-","【-】","【"&amp;SUBSTITUTE(TEXT(BZ7,"#,##0.00"),"-","△")&amp;"】"))</f>
        <v>【64.73】</v>
      </c>
      <c r="CA6" s="33">
        <f>IF(CA7="",NA(),CA7)</f>
        <v>463.99</v>
      </c>
      <c r="CB6" s="33">
        <f t="shared" ref="CB6:CJ6" si="9">IF(CB7="",NA(),CB7)</f>
        <v>371.9</v>
      </c>
      <c r="CC6" s="33">
        <f t="shared" si="9"/>
        <v>346.55</v>
      </c>
      <c r="CD6" s="33">
        <f t="shared" si="9"/>
        <v>210.65</v>
      </c>
      <c r="CE6" s="33">
        <f t="shared" si="9"/>
        <v>199.13</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43.04</v>
      </c>
      <c r="CM6" s="33">
        <f t="shared" ref="CM6:CU6" si="10">IF(CM7="",NA(),CM7)</f>
        <v>41.79</v>
      </c>
      <c r="CN6" s="33">
        <f t="shared" si="10"/>
        <v>42.14</v>
      </c>
      <c r="CO6" s="33">
        <f t="shared" si="10"/>
        <v>46.25</v>
      </c>
      <c r="CP6" s="33">
        <f t="shared" si="10"/>
        <v>42.68</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63.17</v>
      </c>
      <c r="CX6" s="33">
        <f t="shared" ref="CX6:DF6" si="11">IF(CX7="",NA(),CX7)</f>
        <v>66.38</v>
      </c>
      <c r="CY6" s="33">
        <f t="shared" si="11"/>
        <v>66.56</v>
      </c>
      <c r="CZ6" s="33">
        <f t="shared" si="11"/>
        <v>67.33</v>
      </c>
      <c r="DA6" s="33">
        <f t="shared" si="11"/>
        <v>67.569999999999993</v>
      </c>
      <c r="DB6" s="33">
        <f t="shared" si="11"/>
        <v>71.62</v>
      </c>
      <c r="DC6" s="33">
        <f t="shared" si="11"/>
        <v>71.239999999999995</v>
      </c>
      <c r="DD6" s="33">
        <f t="shared" si="11"/>
        <v>71.069999999999993</v>
      </c>
      <c r="DE6" s="33">
        <f t="shared" si="11"/>
        <v>70.14</v>
      </c>
      <c r="DF6" s="33">
        <f t="shared" si="11"/>
        <v>68.83</v>
      </c>
      <c r="DG6" s="32" t="str">
        <f>IF(DG7="","",IF(DG7="-","【-】","【"&amp;SUBSTITUTE(TEXT(DG7,"#,##0.00"),"-","△")&amp;"】"))</f>
        <v>【81.28】</v>
      </c>
      <c r="DH6" s="33">
        <f>IF(DH7="",NA(),DH7)</f>
        <v>1.63</v>
      </c>
      <c r="DI6" s="33">
        <f t="shared" ref="DI6:DQ6" si="12">IF(DI7="",NA(),DI7)</f>
        <v>3.26</v>
      </c>
      <c r="DJ6" s="33">
        <f t="shared" si="12"/>
        <v>4.88</v>
      </c>
      <c r="DK6" s="33">
        <f t="shared" si="12"/>
        <v>13.26</v>
      </c>
      <c r="DL6" s="33">
        <f t="shared" si="12"/>
        <v>15.89</v>
      </c>
      <c r="DM6" s="33">
        <f t="shared" si="12"/>
        <v>7.58</v>
      </c>
      <c r="DN6" s="33">
        <f t="shared" si="12"/>
        <v>6.5</v>
      </c>
      <c r="DO6" s="33">
        <f t="shared" si="12"/>
        <v>6.66</v>
      </c>
      <c r="DP6" s="33">
        <f t="shared" si="12"/>
        <v>14.53</v>
      </c>
      <c r="DQ6" s="33">
        <f t="shared" si="12"/>
        <v>17.72</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【0.03】</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7" s="34" customFormat="1">
      <c r="A7" s="26"/>
      <c r="B7" s="35">
        <v>2015</v>
      </c>
      <c r="C7" s="35">
        <v>172073</v>
      </c>
      <c r="D7" s="35">
        <v>46</v>
      </c>
      <c r="E7" s="35">
        <v>17</v>
      </c>
      <c r="F7" s="35">
        <v>4</v>
      </c>
      <c r="G7" s="35">
        <v>0</v>
      </c>
      <c r="H7" s="35" t="s">
        <v>95</v>
      </c>
      <c r="I7" s="35" t="s">
        <v>96</v>
      </c>
      <c r="J7" s="35" t="s">
        <v>97</v>
      </c>
      <c r="K7" s="35" t="s">
        <v>98</v>
      </c>
      <c r="L7" s="35" t="s">
        <v>99</v>
      </c>
      <c r="M7" s="36" t="s">
        <v>100</v>
      </c>
      <c r="N7" s="36">
        <v>39.549999999999997</v>
      </c>
      <c r="O7" s="36">
        <v>7.05</v>
      </c>
      <c r="P7" s="36">
        <v>100</v>
      </c>
      <c r="Q7" s="36">
        <v>3402</v>
      </c>
      <c r="R7" s="36">
        <v>22578</v>
      </c>
      <c r="S7" s="36">
        <v>81.849999999999994</v>
      </c>
      <c r="T7" s="36">
        <v>275.85000000000002</v>
      </c>
      <c r="U7" s="36">
        <v>1585</v>
      </c>
      <c r="V7" s="36">
        <v>0.93</v>
      </c>
      <c r="W7" s="36">
        <v>1704.3</v>
      </c>
      <c r="X7" s="36">
        <v>90.92</v>
      </c>
      <c r="Y7" s="36">
        <v>78.14</v>
      </c>
      <c r="Z7" s="36">
        <v>98.05</v>
      </c>
      <c r="AA7" s="36">
        <v>97.85</v>
      </c>
      <c r="AB7" s="36">
        <v>99.66</v>
      </c>
      <c r="AC7" s="36">
        <v>93.66</v>
      </c>
      <c r="AD7" s="36">
        <v>93.85</v>
      </c>
      <c r="AE7" s="36">
        <v>95.59</v>
      </c>
      <c r="AF7" s="36">
        <v>96.83</v>
      </c>
      <c r="AG7" s="36">
        <v>98.32</v>
      </c>
      <c r="AH7" s="36">
        <v>100.36</v>
      </c>
      <c r="AI7" s="36">
        <v>59.67</v>
      </c>
      <c r="AJ7" s="36">
        <v>194.6</v>
      </c>
      <c r="AK7" s="36">
        <v>203.78</v>
      </c>
      <c r="AL7" s="36">
        <v>205.72</v>
      </c>
      <c r="AM7" s="36">
        <v>205.39</v>
      </c>
      <c r="AN7" s="36">
        <v>143.69</v>
      </c>
      <c r="AO7" s="36">
        <v>99.89</v>
      </c>
      <c r="AP7" s="36">
        <v>137.81</v>
      </c>
      <c r="AQ7" s="36">
        <v>172.52</v>
      </c>
      <c r="AR7" s="36">
        <v>201.29</v>
      </c>
      <c r="AS7" s="36">
        <v>98.78</v>
      </c>
      <c r="AT7" s="36">
        <v>759.34</v>
      </c>
      <c r="AU7" s="36">
        <v>501.62</v>
      </c>
      <c r="AV7" s="36">
        <v>14740.3</v>
      </c>
      <c r="AW7" s="36">
        <v>11.1</v>
      </c>
      <c r="AX7" s="36">
        <v>10.33</v>
      </c>
      <c r="AY7" s="36">
        <v>199.45</v>
      </c>
      <c r="AZ7" s="36">
        <v>209.18</v>
      </c>
      <c r="BA7" s="36">
        <v>189.4</v>
      </c>
      <c r="BB7" s="36">
        <v>69.430000000000007</v>
      </c>
      <c r="BC7" s="36">
        <v>81.19</v>
      </c>
      <c r="BD7" s="36">
        <v>58.7</v>
      </c>
      <c r="BE7" s="36">
        <v>6352.34</v>
      </c>
      <c r="BF7" s="36">
        <v>5374.27</v>
      </c>
      <c r="BG7" s="36">
        <v>4119.1000000000004</v>
      </c>
      <c r="BH7" s="36">
        <v>2623.8</v>
      </c>
      <c r="BI7" s="36">
        <v>2505.91</v>
      </c>
      <c r="BJ7" s="36">
        <v>1835.56</v>
      </c>
      <c r="BK7" s="36">
        <v>1716.82</v>
      </c>
      <c r="BL7" s="36">
        <v>1554.05</v>
      </c>
      <c r="BM7" s="36">
        <v>1671.86</v>
      </c>
      <c r="BN7" s="36">
        <v>1673.47</v>
      </c>
      <c r="BO7" s="36">
        <v>1457.06</v>
      </c>
      <c r="BP7" s="36">
        <v>33.18</v>
      </c>
      <c r="BQ7" s="36">
        <v>41.43</v>
      </c>
      <c r="BR7" s="36">
        <v>44.51</v>
      </c>
      <c r="BS7" s="36">
        <v>78.52</v>
      </c>
      <c r="BT7" s="36">
        <v>83.66</v>
      </c>
      <c r="BU7" s="36">
        <v>52.89</v>
      </c>
      <c r="BV7" s="36">
        <v>51.73</v>
      </c>
      <c r="BW7" s="36">
        <v>53.01</v>
      </c>
      <c r="BX7" s="36">
        <v>50.54</v>
      </c>
      <c r="BY7" s="36">
        <v>49.22</v>
      </c>
      <c r="BZ7" s="36">
        <v>64.73</v>
      </c>
      <c r="CA7" s="36">
        <v>463.99</v>
      </c>
      <c r="CB7" s="36">
        <v>371.9</v>
      </c>
      <c r="CC7" s="36">
        <v>346.55</v>
      </c>
      <c r="CD7" s="36">
        <v>210.65</v>
      </c>
      <c r="CE7" s="36">
        <v>199.13</v>
      </c>
      <c r="CF7" s="36">
        <v>300.52</v>
      </c>
      <c r="CG7" s="36">
        <v>310.47000000000003</v>
      </c>
      <c r="CH7" s="36">
        <v>299.39</v>
      </c>
      <c r="CI7" s="36">
        <v>320.36</v>
      </c>
      <c r="CJ7" s="36">
        <v>332.02</v>
      </c>
      <c r="CK7" s="36">
        <v>250.25</v>
      </c>
      <c r="CL7" s="36">
        <v>43.04</v>
      </c>
      <c r="CM7" s="36">
        <v>41.79</v>
      </c>
      <c r="CN7" s="36">
        <v>42.14</v>
      </c>
      <c r="CO7" s="36">
        <v>46.25</v>
      </c>
      <c r="CP7" s="36">
        <v>42.68</v>
      </c>
      <c r="CQ7" s="36">
        <v>36.799999999999997</v>
      </c>
      <c r="CR7" s="36">
        <v>36.67</v>
      </c>
      <c r="CS7" s="36">
        <v>36.200000000000003</v>
      </c>
      <c r="CT7" s="36">
        <v>34.74</v>
      </c>
      <c r="CU7" s="36">
        <v>36.65</v>
      </c>
      <c r="CV7" s="36">
        <v>40.31</v>
      </c>
      <c r="CW7" s="36">
        <v>63.17</v>
      </c>
      <c r="CX7" s="36">
        <v>66.38</v>
      </c>
      <c r="CY7" s="36">
        <v>66.56</v>
      </c>
      <c r="CZ7" s="36">
        <v>67.33</v>
      </c>
      <c r="DA7" s="36">
        <v>67.569999999999993</v>
      </c>
      <c r="DB7" s="36">
        <v>71.62</v>
      </c>
      <c r="DC7" s="36">
        <v>71.239999999999995</v>
      </c>
      <c r="DD7" s="36">
        <v>71.069999999999993</v>
      </c>
      <c r="DE7" s="36">
        <v>70.14</v>
      </c>
      <c r="DF7" s="36">
        <v>68.83</v>
      </c>
      <c r="DG7" s="36">
        <v>81.28</v>
      </c>
      <c r="DH7" s="36">
        <v>1.63</v>
      </c>
      <c r="DI7" s="36">
        <v>3.26</v>
      </c>
      <c r="DJ7" s="36">
        <v>4.88</v>
      </c>
      <c r="DK7" s="36">
        <v>13.26</v>
      </c>
      <c r="DL7" s="36">
        <v>15.89</v>
      </c>
      <c r="DM7" s="36">
        <v>7.58</v>
      </c>
      <c r="DN7" s="36">
        <v>6.5</v>
      </c>
      <c r="DO7" s="36">
        <v>6.66</v>
      </c>
      <c r="DP7" s="36">
        <v>14.53</v>
      </c>
      <c r="DQ7" s="36">
        <v>17.72</v>
      </c>
      <c r="DR7" s="36">
        <v>22.75</v>
      </c>
      <c r="DS7" s="36">
        <v>0</v>
      </c>
      <c r="DT7" s="36">
        <v>0</v>
      </c>
      <c r="DU7" s="36">
        <v>0</v>
      </c>
      <c r="DV7" s="36">
        <v>0</v>
      </c>
      <c r="DW7" s="36">
        <v>0</v>
      </c>
      <c r="DX7" s="36">
        <v>0</v>
      </c>
      <c r="DY7" s="36">
        <v>0</v>
      </c>
      <c r="DZ7" s="36">
        <v>0</v>
      </c>
      <c r="EA7" s="36">
        <v>0</v>
      </c>
      <c r="EB7" s="36">
        <v>0</v>
      </c>
      <c r="EC7" s="36">
        <v>0.03</v>
      </c>
      <c r="ED7" s="36">
        <v>0</v>
      </c>
      <c r="EE7" s="36">
        <v>0</v>
      </c>
      <c r="EF7" s="36">
        <v>0</v>
      </c>
      <c r="EG7" s="36">
        <v>0</v>
      </c>
      <c r="EH7" s="36">
        <v>0</v>
      </c>
      <c r="EI7" s="36">
        <v>0.05</v>
      </c>
      <c r="EJ7" s="36">
        <v>0.05</v>
      </c>
      <c r="EK7" s="36">
        <v>7.0000000000000007E-2</v>
      </c>
      <c r="EL7" s="36">
        <v>0.08</v>
      </c>
      <c r="EM7" s="36">
        <v>0.26</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seibi</cp:lastModifiedBy>
  <cp:lastPrinted>2017-02-14T04:39:35Z</cp:lastPrinted>
  <dcterms:created xsi:type="dcterms:W3CDTF">2017-02-08T02:38:56Z</dcterms:created>
  <dcterms:modified xsi:type="dcterms:W3CDTF">2017-02-14T04:39:38Z</dcterms:modified>
  <cp:category/>
</cp:coreProperties>
</file>