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X:\excel\竹本\下水道（竹本→押切）\経営比較分析表（上下）\R05下水道\"/>
    </mc:Choice>
  </mc:AlternateContent>
  <xr:revisionPtr revIDLastSave="0" documentId="13_ncr:1_{69EA6DC0-DE29-44E6-8692-DF5754C6A129}" xr6:coauthVersionLast="47" xr6:coauthVersionMax="47" xr10:uidLastSave="{00000000-0000-0000-0000-000000000000}"/>
  <workbookProtection workbookAlgorithmName="SHA-512" workbookHashValue="gmWyDJobCSaC5iXrY0d5NX+LLVJnYinqbFEWFmxS8xxgOsXsYcSFnkZDcJjXev2d2OnJxcuaxKK8T33UUZxntg==" workbookSaltValue="JEjhBF/u04NzPv2GQQy7BA==" workbookSpinCount="100000" lockStructure="1"/>
  <bookViews>
    <workbookView xWindow="20370" yWindow="-9090" windowWidth="30960" windowHeight="168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F85" i="4"/>
  <c r="AT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<sst xmlns="http://schemas.openxmlformats.org/spreadsheetml/2006/main" count="231" uniqueCount="115">
  <si>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</si>
  <si>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</si>
  <si>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</si>
  <si>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</si>
  <si>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</si>
  <si>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</si>
  <si>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</si>
  <si>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</si>
  <si>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</si>
  <si>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</si>
  <si>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</si>
  <si>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</si>
  <si>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</si>
  <si>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</si>
  <si>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</si>
  <si>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</si>
  <si>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</si>
  <si>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</si>
  <si>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</si>
  <si>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</si>
  <si>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</si>
  <si>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</si>
  <si>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</si>
  <si>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</si>
  <si>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</si>
  <si>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</si>
  <si>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</si>
  <si>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</si>
  <si>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</si>
  <si>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</si>
  <si>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</si>
  <si>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</si>
  <si>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</si>
  <si>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</si>
  <si>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</si>
  <si>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</si>
  <si>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</si>
  <si>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</si>
  <si>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</si>
  <si>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</si>
  <si>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</si>
  <si>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</si>
  <si>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</si>
  <si>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</si>
  <si>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</si>
  <si>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</si>
  <si>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</si>
  <si>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</si>
  <si>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</si>
  <si>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</si>
  <si>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</si>
  <si>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</si>
  <si>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</si>
  <si>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</si>
  <si>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</si>
  <si>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</si>
  <si>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</si>
  <si>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</si>
  <si>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</si>
  <si>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</si>
  <si>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</si>
  <si>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</si>
  <si>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</si>
  <si>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</si>
  <si>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</si>
  <si>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</si>
  <si>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</si>
  <si>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</si>
  <si>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</si>
  <si>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</si>
  <si>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</si>
  <si>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</si>
  <si>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</si>
  <si>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</si>
  <si>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</si>
  <si>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</si>
  <si>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</si>
  <si>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</si>
  <si>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</si>
  <si>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</si>
  <si>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</si>
  <si>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</si>
  <si>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</si>
  <si>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</si>
  <si>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</si>
  <si>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</si>
  <si>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</si>
  <si>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</si>
  <si>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</si>
  <si>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</si>
  <si>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</si>
  <si>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</si>
  <si>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</si>
  <si>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</si>
  <si>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</si>
  <si>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</si>
  <si>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</si>
  <si>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</si>
  <si>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</si>
  <si>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</si>
  <si>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</si>
  <si>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</si>
  <si>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</si>
  <si>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</si>
  <si>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</si>
  <si>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</si>
  <si>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</si>
  <si>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</si>
  <si>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</si>
  <si>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</si>
  <si>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</si>
  <si>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</si>
  <si>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有形固定資産減価償却率は、類似団体平均値と比較し低くなっている。また、法定耐用年数に近い、もしくは超過した資産は見受けられない。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phoneticPr fontId="4"/>
  </si>
  <si>
    <t>　経常収支比率は１００％を下回り、単年度収支は赤字となったが、企業債残高対事業規模比率、施設利用率、水洗化率は、類似団体平均値と比較し良好である。
　一方、経常収支比率、流動比率、経費回収率、汚水処理原価は、類似団体平均値と比較し下回っている。
　全体として、経営状況は類似団体と比較し悪くなっている。引き続き経営の健全化、効率化を図るため、今後も収入の増加、支出の削減を推し進める。</t>
    <rPh sb="13" eb="15">
      <t>シタマワ</t>
    </rPh>
    <rPh sb="23" eb="25">
      <t>アカジ</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</si>
  <si>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
　また、令和６年能登半島地震に伴う被災箇所の復旧工事が長期的に続くこととなるため、計画的に事業を進めていきます。</t>
    <rPh sb="167" eb="169">
      <t>レイワ</t>
    </rPh>
    <rPh sb="170" eb="171">
      <t>ネン</t>
    </rPh>
    <rPh sb="171" eb="175">
      <t>ノトハントウ</t>
    </rPh>
    <rPh sb="175" eb="177">
      <t>ジシン</t>
    </rPh>
    <rPh sb="178" eb="179">
      <t>トモナ</t>
    </rPh>
    <rPh sb="180" eb="182">
      <t>ヒサイ</t>
    </rPh>
    <rPh sb="182" eb="184">
      <t>カショ</t>
    </rPh>
    <rPh sb="185" eb="189">
      <t>フッキュウコウジ</t>
    </rPh>
    <rPh sb="190" eb="193">
      <t>チョウキテキ</t>
    </rPh>
    <rPh sb="194" eb="195">
      <t>ツヅ</t>
    </rPh>
    <rPh sb="204" eb="207">
      <t>ケイカクテキ</t>
    </rPh>
    <rPh sb="208" eb="210">
      <t>ジギョウ</t>
    </rPh>
    <rPh sb="211" eb="21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</si>
</sst>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78-47B1-BDE3-B1BBED4FCF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0.09</c:v>
                </c:pt>
                <c:pt idx="2">
                  <c:v>0.17</c:v>
                </c:pt>
                <c:pt idx="3">
                  <c:v>0.13</c:v>
                </c:pt>
                <c:pt idx="4">
                  <c:v>0.06</c:v>
                </c:pt>
              </c:numCache>
            </c:numRef>
          </c:val>
          <c:smooth val="0"/>
          <c:extLst>
            <c:ext xmlns:c16="http://schemas.microsoft.com/office/drawing/2014/chart" uri="{C3380CC4-5D6E-409C-BE32-E72D297353CC}">
              <c16:uniqueId val="{00000001-D578-47B1-BDE3-B1BBED4FCF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71.91</c:v>
                </c:pt>
                <c:pt idx="1">
                  <c:v>69.86</c:v>
                </c:pt>
                <c:pt idx="2">
                  <c:v>71.48</c:v>
                </c:pt>
                <c:pt idx="3">
                  <c:v>65.56</c:v>
                </c:pt>
                <c:pt idx="4">
                  <c:v>65.56</c:v>
                </c:pt>
              </c:numCache>
            </c:numRef>
          </c:val>
          <c:extLst>
            <c:ext xmlns:c16="http://schemas.microsoft.com/office/drawing/2014/chart" uri="{C3380CC4-5D6E-409C-BE32-E72D297353CC}">
              <c16:uniqueId val="{00000000-D5BD-43D0-9893-28623179F6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65.28</c:v>
                </c:pt>
                <c:pt idx="2">
                  <c:v>64.92</c:v>
                </c:pt>
                <c:pt idx="3">
                  <c:v>64.14</c:v>
                </c:pt>
                <c:pt idx="4">
                  <c:v>63.71</c:v>
                </c:pt>
              </c:numCache>
            </c:numRef>
          </c:val>
          <c:smooth val="0"/>
          <c:extLst>
            <c:ext xmlns:c16="http://schemas.microsoft.com/office/drawing/2014/chart" uri="{C3380CC4-5D6E-409C-BE32-E72D297353CC}">
              <c16:uniqueId val="{00000001-D5BD-43D0-9893-28623179F6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92.93</c:v>
                </c:pt>
                <c:pt idx="1">
                  <c:v>93.48</c:v>
                </c:pt>
                <c:pt idx="2">
                  <c:v>93.57</c:v>
                </c:pt>
                <c:pt idx="3">
                  <c:v>94.62</c:v>
                </c:pt>
                <c:pt idx="4">
                  <c:v>95.18</c:v>
                </c:pt>
              </c:numCache>
            </c:numRef>
          </c:val>
          <c:extLst>
            <c:ext xmlns:c16="http://schemas.microsoft.com/office/drawing/2014/chart" uri="{C3380CC4-5D6E-409C-BE32-E72D297353CC}">
              <c16:uniqueId val="{00000000-FDCF-46D8-8A8E-7ECFF79406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92.72</c:v>
                </c:pt>
                <c:pt idx="2">
                  <c:v>92.88</c:v>
                </c:pt>
                <c:pt idx="3">
                  <c:v>92.9</c:v>
                </c:pt>
                <c:pt idx="4">
                  <c:v>92.89</c:v>
                </c:pt>
              </c:numCache>
            </c:numRef>
          </c:val>
          <c:smooth val="0"/>
          <c:extLst>
            <c:ext xmlns:c16="http://schemas.microsoft.com/office/drawing/2014/chart" uri="{C3380CC4-5D6E-409C-BE32-E72D297353CC}">
              <c16:uniqueId val="{00000001-FDCF-46D8-8A8E-7ECFF79406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101.68</c:v>
                </c:pt>
                <c:pt idx="1">
                  <c:v>105.5</c:v>
                </c:pt>
                <c:pt idx="2">
                  <c:v>103.92</c:v>
                </c:pt>
                <c:pt idx="3">
                  <c:v>103.21</c:v>
                </c:pt>
                <c:pt idx="4">
                  <c:v>98.58</c:v>
                </c:pt>
              </c:numCache>
            </c:numRef>
          </c:val>
          <c:extLst>
            <c:ext xmlns:c16="http://schemas.microsoft.com/office/drawing/2014/chart" uri="{C3380CC4-5D6E-409C-BE32-E72D297353CC}">
              <c16:uniqueId val="{00000000-EC54-413D-8305-9104EC57DD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107.85</c:v>
                </c:pt>
                <c:pt idx="2">
                  <c:v>108.04</c:v>
                </c:pt>
                <c:pt idx="3">
                  <c:v>107.49</c:v>
                </c:pt>
                <c:pt idx="4">
                  <c:v>107.64</c:v>
                </c:pt>
              </c:numCache>
            </c:numRef>
          </c:val>
          <c:smooth val="0"/>
          <c:extLst>
            <c:ext xmlns:c16="http://schemas.microsoft.com/office/drawing/2014/chart" uri="{C3380CC4-5D6E-409C-BE32-E72D297353CC}">
              <c16:uniqueId val="{00000001-EC54-413D-8305-9104EC57DD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17.05</c:v>
                </c:pt>
                <c:pt idx="1">
                  <c:v>19.989999999999998</c:v>
                </c:pt>
                <c:pt idx="2">
                  <c:v>22.91</c:v>
                </c:pt>
                <c:pt idx="3">
                  <c:v>25.62</c:v>
                </c:pt>
                <c:pt idx="4">
                  <c:v>28.12</c:v>
                </c:pt>
              </c:numCache>
            </c:numRef>
          </c:val>
          <c:extLst>
            <c:ext xmlns:c16="http://schemas.microsoft.com/office/drawing/2014/chart" uri="{C3380CC4-5D6E-409C-BE32-E72D297353CC}">
              <c16:uniqueId val="{00000000-142A-4A3B-A44E-35409064EB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23.79</c:v>
                </c:pt>
                <c:pt idx="2">
                  <c:v>25.66</c:v>
                </c:pt>
                <c:pt idx="3">
                  <c:v>27.46</c:v>
                </c:pt>
                <c:pt idx="4">
                  <c:v>29.93</c:v>
                </c:pt>
              </c:numCache>
            </c:numRef>
          </c:val>
          <c:smooth val="0"/>
          <c:extLst>
            <c:ext xmlns:c16="http://schemas.microsoft.com/office/drawing/2014/chart" uri="{C3380CC4-5D6E-409C-BE32-E72D297353CC}">
              <c16:uniqueId val="{00000001-142A-4A3B-A44E-35409064EB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D3-4EF7-898B-C4FB17A203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1.22</c:v>
                </c:pt>
                <c:pt idx="2">
                  <c:v>1.61</c:v>
                </c:pt>
                <c:pt idx="3">
                  <c:v>2.08</c:v>
                </c:pt>
                <c:pt idx="4">
                  <c:v>2.74</c:v>
                </c:pt>
              </c:numCache>
            </c:numRef>
          </c:val>
          <c:smooth val="0"/>
          <c:extLst>
            <c:ext xmlns:c16="http://schemas.microsoft.com/office/drawing/2014/chart" uri="{C3380CC4-5D6E-409C-BE32-E72D297353CC}">
              <c16:uniqueId val="{00000001-AFD3-4EF7-898B-C4FB17A203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quot;-&quot;">
                  <c:v>3</c:v>
                </c:pt>
              </c:numCache>
            </c:numRef>
          </c:val>
          <c:extLst>
            <c:ext xmlns:c16="http://schemas.microsoft.com/office/drawing/2014/chart" uri="{C3380CC4-5D6E-409C-BE32-E72D297353CC}">
              <c16:uniqueId val="{00000000-CAFB-41E1-8915-4A7FF021EE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4.72</c:v>
                </c:pt>
                <c:pt idx="2">
                  <c:v>4.49</c:v>
                </c:pt>
                <c:pt idx="3">
                  <c:v>5.41</c:v>
                </c:pt>
                <c:pt idx="4">
                  <c:v>5.61</c:v>
                </c:pt>
              </c:numCache>
            </c:numRef>
          </c:val>
          <c:smooth val="0"/>
          <c:extLst>
            <c:ext xmlns:c16="http://schemas.microsoft.com/office/drawing/2014/chart" uri="{C3380CC4-5D6E-409C-BE32-E72D297353CC}">
              <c16:uniqueId val="{00000001-CAFB-41E1-8915-4A7FF021EE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18.149999999999999</c:v>
                </c:pt>
                <c:pt idx="1">
                  <c:v>12.35</c:v>
                </c:pt>
                <c:pt idx="2">
                  <c:v>7.77</c:v>
                </c:pt>
                <c:pt idx="3">
                  <c:v>15.46</c:v>
                </c:pt>
                <c:pt idx="4">
                  <c:v>30.96</c:v>
                </c:pt>
              </c:numCache>
            </c:numRef>
          </c:val>
          <c:extLst>
            <c:ext xmlns:c16="http://schemas.microsoft.com/office/drawing/2014/chart" uri="{C3380CC4-5D6E-409C-BE32-E72D297353CC}">
              <c16:uniqueId val="{00000000-A054-4DC5-9895-AD1CD6C71F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A054-4DC5-9895-AD1CD6C71F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741.28</c:v>
                </c:pt>
                <c:pt idx="1">
                  <c:v>738.91</c:v>
                </c:pt>
                <c:pt idx="2">
                  <c:v>777.73</c:v>
                </c:pt>
                <c:pt idx="3">
                  <c:v>763.42</c:v>
                </c:pt>
                <c:pt idx="4">
                  <c:v>629.64</c:v>
                </c:pt>
              </c:numCache>
            </c:numRef>
          </c:val>
          <c:extLst>
            <c:ext xmlns:c16="http://schemas.microsoft.com/office/drawing/2014/chart" uri="{C3380CC4-5D6E-409C-BE32-E72D297353CC}">
              <c16:uniqueId val="{00000000-EC13-4BD3-A68D-CA4E1C0AAF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857.88</c:v>
                </c:pt>
                <c:pt idx="2">
                  <c:v>825.1</c:v>
                </c:pt>
                <c:pt idx="3">
                  <c:v>789.87</c:v>
                </c:pt>
                <c:pt idx="4">
                  <c:v>749.43</c:v>
                </c:pt>
              </c:numCache>
            </c:numRef>
          </c:val>
          <c:smooth val="0"/>
          <c:extLst>
            <c:ext xmlns:c16="http://schemas.microsoft.com/office/drawing/2014/chart" uri="{C3380CC4-5D6E-409C-BE32-E72D297353CC}">
              <c16:uniqueId val="{00000001-EC13-4BD3-A68D-CA4E1C0AAF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104.01</c:v>
                </c:pt>
                <c:pt idx="1">
                  <c:v>95.01</c:v>
                </c:pt>
                <c:pt idx="2">
                  <c:v>103.82</c:v>
                </c:pt>
                <c:pt idx="3">
                  <c:v>100</c:v>
                </c:pt>
                <c:pt idx="4">
                  <c:v>90.57</c:v>
                </c:pt>
              </c:numCache>
            </c:numRef>
          </c:val>
          <c:extLst>
            <c:ext xmlns:c16="http://schemas.microsoft.com/office/drawing/2014/chart" uri="{C3380CC4-5D6E-409C-BE32-E72D297353CC}">
              <c16:uniqueId val="{00000000-E472-4C85-B938-94D98B4E0E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94.97</c:v>
                </c:pt>
                <c:pt idx="2">
                  <c:v>97.07</c:v>
                </c:pt>
                <c:pt idx="3">
                  <c:v>98.06</c:v>
                </c:pt>
                <c:pt idx="4">
                  <c:v>98.46</c:v>
                </c:pt>
              </c:numCache>
            </c:numRef>
          </c:val>
          <c:smooth val="0"/>
          <c:extLst>
            <c:ext xmlns:c16="http://schemas.microsoft.com/office/drawing/2014/chart" uri="{C3380CC4-5D6E-409C-BE32-E72D297353CC}">
              <c16:uniqueId val="{00000001-E472-4C85-B938-94D98B4E0E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157.93</c:v>
                </c:pt>
                <c:pt idx="1">
                  <c:v>173.03</c:v>
                </c:pt>
                <c:pt idx="2">
                  <c:v>158.32</c:v>
                </c:pt>
                <c:pt idx="3">
                  <c:v>165.47</c:v>
                </c:pt>
                <c:pt idx="4">
                  <c:v>181.85</c:v>
                </c:pt>
              </c:numCache>
            </c:numRef>
          </c:val>
          <c:extLst>
            <c:ext xmlns:c16="http://schemas.microsoft.com/office/drawing/2014/chart" uri="{C3380CC4-5D6E-409C-BE32-E72D297353CC}">
              <c16:uniqueId val="{00000000-0279-4A7A-AE96-3660EC39E7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159.49</c:v>
                </c:pt>
                <c:pt idx="2">
                  <c:v>157.81</c:v>
                </c:pt>
                <c:pt idx="3">
                  <c:v>157.37</c:v>
                </c:pt>
                <c:pt idx="4">
                  <c:v>157.44999999999999</c:v>
                </c:pt>
              </c:numCache>
            </c:numRef>
          </c:val>
          <c:smooth val="0"/>
          <c:extLst>
            <c:ext xmlns:c16="http://schemas.microsoft.com/office/drawing/2014/chart" uri="{C3380CC4-5D6E-409C-BE32-E72D297353CC}">
              <c16:uniqueId val="{00000001-0279-4A7A-AE96-3660EC39E7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津幡町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37457</v>
      </c>
      <c r="AM8" s="41"/>
      <c r="AN8" s="41"/>
      <c r="AO8" s="41"/>
      <c r="AP8" s="41"/>
      <c r="AQ8" s="41"/>
      <c r="AR8" s="41"/>
      <c r="AS8" s="41"/>
      <c r="AT8" s="34">
        <f>データ!T6</f>
        <v>110.59</v>
      </c>
      <c r="AU8" s="34"/>
      <c r="AV8" s="34"/>
      <c r="AW8" s="34"/>
      <c r="AX8" s="34"/>
      <c r="AY8" s="34"/>
      <c r="AZ8" s="34"/>
      <c r="BA8" s="34"/>
      <c r="BB8" s="34">
        <f>データ!U6</f>
        <v>338.7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55.19</v>
      </c>
      <c r="J10" s="34"/>
      <c r="K10" s="34"/>
      <c r="L10" s="34"/>
      <c r="M10" s="34"/>
      <c r="N10" s="34"/>
      <c r="O10" s="34"/>
      <c r="P10" s="34">
        <f>データ!P6</f>
        <v>92.38</v>
      </c>
      <c r="Q10" s="34"/>
      <c r="R10" s="34"/>
      <c r="S10" s="34"/>
      <c r="T10" s="34"/>
      <c r="U10" s="34"/>
      <c r="V10" s="34"/>
      <c r="W10" s="34">
        <f>データ!Q6</f>
        <v>107.7</v>
      </c>
      <c r="X10" s="34"/>
      <c r="Y10" s="34"/>
      <c r="Z10" s="34"/>
      <c r="AA10" s="34"/>
      <c r="AB10" s="34"/>
      <c r="AC10" s="34"/>
      <c r="AD10" s="41">
        <f>データ!R6</f>
        <v>3520</v>
      </c>
      <c r="AE10" s="41"/>
      <c r="AF10" s="41"/>
      <c r="AG10" s="41"/>
      <c r="AH10" s="41"/>
      <c r="AI10" s="41"/>
      <c r="AJ10" s="41"/>
      <c r="AK10" s="2"/>
      <c r="AL10" s="41">
        <f>データ!V6</f>
        <v>34553</v>
      </c>
      <c r="AM10" s="41"/>
      <c r="AN10" s="41"/>
      <c r="AO10" s="41"/>
      <c r="AP10" s="41"/>
      <c r="AQ10" s="41"/>
      <c r="AR10" s="41"/>
      <c r="AS10" s="41"/>
      <c r="AT10" s="34">
        <f>データ!W6</f>
        <v>8.58</v>
      </c>
      <c r="AU10" s="34"/>
      <c r="AV10" s="34"/>
      <c r="AW10" s="34"/>
      <c r="AX10" s="34"/>
      <c r="AY10" s="34"/>
      <c r="AZ10" s="34"/>
      <c r="BA10" s="34"/>
      <c r="BB10" s="34">
        <f>データ!X6</f>
        <v>4027.16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gPrK2m7ioiEDW2NrL+s8xFXPrVVvv2kWh+mOtqgeaoP6UGn/fEbeqVU7NiM7MqineHHKD3kSN9/WDq2pGhLhw==" saltValue="vTd7HYCWrcnqVvHmPL92A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173614</v>
      </c>
      <c r="D6" s="19">
        <f t="shared" si="3"/>
        <v>46</v>
      </c>
      <c r="E6" s="19">
        <f t="shared" si="3"/>
        <v>17</v>
      </c>
      <c r="F6" s="19">
        <f t="shared" si="3"/>
        <v>1</v>
      </c>
      <c r="G6" s="19">
        <f t="shared" si="3"/>
        <v>0</v>
      </c>
      <c r="H6" s="19" t="str">
        <f t="shared" si="3"/>
        <v>石川県　津幡町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55.19</v>
      </c>
      <c r="P6" s="20">
        <f t="shared" si="3"/>
        <v>92.38</v>
      </c>
      <c r="Q6" s="20">
        <f t="shared" si="3"/>
        <v>107.7</v>
      </c>
      <c r="R6" s="20">
        <f t="shared" si="3"/>
        <v>3520</v>
      </c>
      <c r="S6" s="20">
        <f t="shared" si="3"/>
        <v>37457</v>
      </c>
      <c r="T6" s="20">
        <f t="shared" si="3"/>
        <v>110.59</v>
      </c>
      <c r="U6" s="20">
        <f t="shared" si="3"/>
        <v>338.7</v>
      </c>
      <c r="V6" s="20">
        <f t="shared" si="3"/>
        <v>34553</v>
      </c>
      <c r="W6" s="20">
        <f t="shared" si="3"/>
        <v>8.58</v>
      </c>
      <c r="X6" s="20">
        <f t="shared" si="3"/>
        <v>4027.16</v>
      </c>
      <c r="Y6" s="21">
        <f>IF(Y7="",NA(),Y7)</f>
        <v>101.68</v>
      </c>
      <c r="Z6" s="21">
        <f t="shared" ref="Z6:AH6" si="4">IF(Z7="",NA(),Z7)</f>
        <v>105.5</v>
      </c>
      <c r="AA6" s="21">
        <f t="shared" si="4"/>
        <v>103.92</v>
      </c>
      <c r="AB6" s="21">
        <f t="shared" si="4"/>
        <v>103.21</v>
      </c>
      <c r="AC6" s="21">
        <f t="shared" si="4"/>
        <v>98.58</v>
      </c>
      <c r="AD6" s="21">
        <f t="shared" si="4"/>
        <v>107.15</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1">
        <f t="shared" si="5"/>
        <v>3</v>
      </c>
      <c r="AO6" s="21">
        <f t="shared" si="5"/>
        <v>15.68</v>
      </c>
      <c r="AP6" s="21">
        <f t="shared" si="5"/>
        <v>4.72</v>
      </c>
      <c r="AQ6" s="21">
        <f t="shared" si="5"/>
        <v>4.49</v>
      </c>
      <c r="AR6" s="21">
        <f t="shared" si="5"/>
        <v>5.41</v>
      </c>
      <c r="AS6" s="21">
        <f t="shared" si="5"/>
        <v>5.61</v>
      </c>
      <c r="AT6" s="20" t="str">
        <f>IF(AT7="","",IF(AT7="-","【-】","【"&amp;SUBSTITUTE(TEXT(AT7,"#,##0.00"),"-","△")&amp;"】"))</f>
        <v>【3.03】</v>
      </c>
      <c r="AU6" s="21">
        <f>IF(AU7="",NA(),AU7)</f>
        <v>18.149999999999999</v>
      </c>
      <c r="AV6" s="21">
        <f t="shared" ref="AV6:BD6" si="6">IF(AV7="",NA(),AV7)</f>
        <v>12.35</v>
      </c>
      <c r="AW6" s="21">
        <f t="shared" si="6"/>
        <v>7.77</v>
      </c>
      <c r="AX6" s="21">
        <f t="shared" si="6"/>
        <v>15.46</v>
      </c>
      <c r="AY6" s="21">
        <f t="shared" si="6"/>
        <v>30.96</v>
      </c>
      <c r="AZ6" s="21">
        <f t="shared" si="6"/>
        <v>46.82</v>
      </c>
      <c r="BA6" s="21">
        <f t="shared" si="6"/>
        <v>67.930000000000007</v>
      </c>
      <c r="BB6" s="21">
        <f t="shared" si="6"/>
        <v>68.53</v>
      </c>
      <c r="BC6" s="21">
        <f t="shared" si="6"/>
        <v>69.180000000000007</v>
      </c>
      <c r="BD6" s="21">
        <f t="shared" si="6"/>
        <v>76.319999999999993</v>
      </c>
      <c r="BE6" s="20" t="str">
        <f>IF(BE7="","",IF(BE7="-","【-】","【"&amp;SUBSTITUTE(TEXT(BE7,"#,##0.00"),"-","△")&amp;"】"))</f>
        <v>【78.43】</v>
      </c>
      <c r="BF6" s="21">
        <f>IF(BF7="",NA(),BF7)</f>
        <v>741.28</v>
      </c>
      <c r="BG6" s="21">
        <f t="shared" ref="BG6:BO6" si="7">IF(BG7="",NA(),BG7)</f>
        <v>738.91</v>
      </c>
      <c r="BH6" s="21">
        <f t="shared" si="7"/>
        <v>777.73</v>
      </c>
      <c r="BI6" s="21">
        <f t="shared" si="7"/>
        <v>763.42</v>
      </c>
      <c r="BJ6" s="21">
        <f t="shared" si="7"/>
        <v>629.64</v>
      </c>
      <c r="BK6" s="21">
        <f t="shared" si="7"/>
        <v>1028.05</v>
      </c>
      <c r="BL6" s="21">
        <f t="shared" si="7"/>
        <v>857.88</v>
      </c>
      <c r="BM6" s="21">
        <f t="shared" si="7"/>
        <v>825.1</v>
      </c>
      <c r="BN6" s="21">
        <f t="shared" si="7"/>
        <v>789.87</v>
      </c>
      <c r="BO6" s="21">
        <f t="shared" si="7"/>
        <v>749.43</v>
      </c>
      <c r="BP6" s="20" t="str">
        <f>IF(BP7="","",IF(BP7="-","【-】","【"&amp;SUBSTITUTE(TEXT(BP7,"#,##0.00"),"-","△")&amp;"】"))</f>
        <v>【630.82】</v>
      </c>
      <c r="BQ6" s="21">
        <f>IF(BQ7="",NA(),BQ7)</f>
        <v>104.01</v>
      </c>
      <c r="BR6" s="21">
        <f t="shared" ref="BR6:BZ6" si="8">IF(BR7="",NA(),BR7)</f>
        <v>95.01</v>
      </c>
      <c r="BS6" s="21">
        <f t="shared" si="8"/>
        <v>103.82</v>
      </c>
      <c r="BT6" s="21">
        <f t="shared" si="8"/>
        <v>100</v>
      </c>
      <c r="BU6" s="21">
        <f t="shared" si="8"/>
        <v>90.57</v>
      </c>
      <c r="BV6" s="21">
        <f t="shared" si="8"/>
        <v>94.73</v>
      </c>
      <c r="BW6" s="21">
        <f t="shared" si="8"/>
        <v>94.97</v>
      </c>
      <c r="BX6" s="21">
        <f t="shared" si="8"/>
        <v>97.07</v>
      </c>
      <c r="BY6" s="21">
        <f t="shared" si="8"/>
        <v>98.06</v>
      </c>
      <c r="BZ6" s="21">
        <f t="shared" si="8"/>
        <v>98.46</v>
      </c>
      <c r="CA6" s="20" t="str">
        <f>IF(CA7="","",IF(CA7="-","【-】","【"&amp;SUBSTITUTE(TEXT(CA7,"#,##0.00"),"-","△")&amp;"】"))</f>
        <v>【97.81】</v>
      </c>
      <c r="CB6" s="21">
        <f>IF(CB7="",NA(),CB7)</f>
        <v>157.93</v>
      </c>
      <c r="CC6" s="21">
        <f t="shared" ref="CC6:CK6" si="9">IF(CC7="",NA(),CC7)</f>
        <v>173.03</v>
      </c>
      <c r="CD6" s="21">
        <f t="shared" si="9"/>
        <v>158.32</v>
      </c>
      <c r="CE6" s="21">
        <f t="shared" si="9"/>
        <v>165.47</v>
      </c>
      <c r="CF6" s="21">
        <f t="shared" si="9"/>
        <v>181.85</v>
      </c>
      <c r="CG6" s="21">
        <f t="shared" si="9"/>
        <v>160.91</v>
      </c>
      <c r="CH6" s="21">
        <f t="shared" si="9"/>
        <v>159.49</v>
      </c>
      <c r="CI6" s="21">
        <f t="shared" si="9"/>
        <v>157.81</v>
      </c>
      <c r="CJ6" s="21">
        <f t="shared" si="9"/>
        <v>157.37</v>
      </c>
      <c r="CK6" s="21">
        <f t="shared" si="9"/>
        <v>157.44999999999999</v>
      </c>
      <c r="CL6" s="20" t="str">
        <f>IF(CL7="","",IF(CL7="-","【-】","【"&amp;SUBSTITUTE(TEXT(CL7,"#,##0.00"),"-","△")&amp;"】"))</f>
        <v>【138.75】</v>
      </c>
      <c r="CM6" s="21">
        <f>IF(CM7="",NA(),CM7)</f>
        <v>71.91</v>
      </c>
      <c r="CN6" s="21">
        <f t="shared" ref="CN6:CV6" si="10">IF(CN7="",NA(),CN7)</f>
        <v>69.86</v>
      </c>
      <c r="CO6" s="21">
        <f t="shared" si="10"/>
        <v>71.48</v>
      </c>
      <c r="CP6" s="21">
        <f t="shared" si="10"/>
        <v>65.56</v>
      </c>
      <c r="CQ6" s="21">
        <f t="shared" si="10"/>
        <v>65.56</v>
      </c>
      <c r="CR6" s="21">
        <f t="shared" si="10"/>
        <v>61.4</v>
      </c>
      <c r="CS6" s="21">
        <f t="shared" si="10"/>
        <v>65.28</v>
      </c>
      <c r="CT6" s="21">
        <f t="shared" si="10"/>
        <v>64.92</v>
      </c>
      <c r="CU6" s="21">
        <f t="shared" si="10"/>
        <v>64.14</v>
      </c>
      <c r="CV6" s="21">
        <f t="shared" si="10"/>
        <v>63.71</v>
      </c>
      <c r="CW6" s="20" t="str">
        <f>IF(CW7="","",IF(CW7="-","【-】","【"&amp;SUBSTITUTE(TEXT(CW7,"#,##0.00"),"-","△")&amp;"】"))</f>
        <v>【58.94】</v>
      </c>
      <c r="CX6" s="21">
        <f>IF(CX7="",NA(),CX7)</f>
        <v>92.93</v>
      </c>
      <c r="CY6" s="21">
        <f t="shared" ref="CY6:DG6" si="11">IF(CY7="",NA(),CY7)</f>
        <v>93.48</v>
      </c>
      <c r="CZ6" s="21">
        <f t="shared" si="11"/>
        <v>93.57</v>
      </c>
      <c r="DA6" s="21">
        <f t="shared" si="11"/>
        <v>94.62</v>
      </c>
      <c r="DB6" s="21">
        <f t="shared" si="11"/>
        <v>95.18</v>
      </c>
      <c r="DC6" s="21">
        <f t="shared" si="11"/>
        <v>86.28</v>
      </c>
      <c r="DD6" s="21">
        <f t="shared" si="11"/>
        <v>92.72</v>
      </c>
      <c r="DE6" s="21">
        <f t="shared" si="11"/>
        <v>92.88</v>
      </c>
      <c r="DF6" s="21">
        <f t="shared" si="11"/>
        <v>92.9</v>
      </c>
      <c r="DG6" s="21">
        <f t="shared" si="11"/>
        <v>92.89</v>
      </c>
      <c r="DH6" s="20" t="str">
        <f>IF(DH7="","",IF(DH7="-","【-】","【"&amp;SUBSTITUTE(TEXT(DH7,"#,##0.00"),"-","△")&amp;"】"))</f>
        <v>【95.91】</v>
      </c>
      <c r="DI6" s="21">
        <f>IF(DI7="",NA(),DI7)</f>
        <v>17.05</v>
      </c>
      <c r="DJ6" s="21">
        <f t="shared" ref="DJ6:DR6" si="12">IF(DJ7="",NA(),DJ7)</f>
        <v>19.989999999999998</v>
      </c>
      <c r="DK6" s="21">
        <f t="shared" si="12"/>
        <v>22.91</v>
      </c>
      <c r="DL6" s="21">
        <f t="shared" si="12"/>
        <v>25.62</v>
      </c>
      <c r="DM6" s="21">
        <f t="shared" si="12"/>
        <v>28.12</v>
      </c>
      <c r="DN6" s="21">
        <f t="shared" si="12"/>
        <v>17.239999999999998</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173614</v>
      </c>
      <c r="D7" s="23">
        <v>46</v>
      </c>
      <c r="E7" s="23">
        <v>17</v>
      </c>
      <c r="F7" s="23">
        <v>1</v>
      </c>
      <c r="G7" s="23">
        <v>0</v>
      </c>
      <c r="H7" s="23" t="s">
        <v>96</v>
      </c>
      <c r="I7" s="23" t="s">
        <v>97</v>
      </c>
      <c r="J7" s="23" t="s">
        <v>98</v>
      </c>
      <c r="K7" s="23" t="s">
        <v>99</v>
      </c>
      <c r="L7" s="23" t="s">
        <v>100</v>
      </c>
      <c r="M7" s="23" t="s">
        <v>101</v>
      </c>
      <c r="N7" s="24" t="s">
        <v>102</v>
      </c>
      <c r="O7" s="24">
        <v>55.19</v>
      </c>
      <c r="P7" s="24">
        <v>92.38</v>
      </c>
      <c r="Q7" s="24">
        <v>107.7</v>
      </c>
      <c r="R7" s="24">
        <v>3520</v>
      </c>
      <c r="S7" s="24">
        <v>37457</v>
      </c>
      <c r="T7" s="24">
        <v>110.59</v>
      </c>
      <c r="U7" s="24">
        <v>338.7</v>
      </c>
      <c r="V7" s="24">
        <v>34553</v>
      </c>
      <c r="W7" s="24">
        <v>8.58</v>
      </c>
      <c r="X7" s="24">
        <v>4027.16</v>
      </c>
      <c r="Y7" s="24">
        <v>101.68</v>
      </c>
      <c r="Z7" s="24">
        <v>105.5</v>
      </c>
      <c r="AA7" s="24">
        <v>103.92</v>
      </c>
      <c r="AB7" s="24">
        <v>103.21</v>
      </c>
      <c r="AC7" s="24">
        <v>98.58</v>
      </c>
      <c r="AD7" s="24">
        <v>107.15</v>
      </c>
      <c r="AE7" s="24">
        <v>107.85</v>
      </c>
      <c r="AF7" s="24">
        <v>108.04</v>
      </c>
      <c r="AG7" s="24">
        <v>107.49</v>
      </c>
      <c r="AH7" s="24">
        <v>107.64</v>
      </c>
      <c r="AI7" s="24">
        <v>105.91</v>
      </c>
      <c r="AJ7" s="24">
        <v>0</v>
      </c>
      <c r="AK7" s="24">
        <v>0</v>
      </c>
      <c r="AL7" s="24">
        <v>0</v>
      </c>
      <c r="AM7" s="24">
        <v>0</v>
      </c>
      <c r="AN7" s="24">
        <v>3</v>
      </c>
      <c r="AO7" s="24">
        <v>15.68</v>
      </c>
      <c r="AP7" s="24">
        <v>4.72</v>
      </c>
      <c r="AQ7" s="24">
        <v>4.49</v>
      </c>
      <c r="AR7" s="24">
        <v>5.41</v>
      </c>
      <c r="AS7" s="24">
        <v>5.61</v>
      </c>
      <c r="AT7" s="24">
        <v>3.03</v>
      </c>
      <c r="AU7" s="24">
        <v>18.149999999999999</v>
      </c>
      <c r="AV7" s="24">
        <v>12.35</v>
      </c>
      <c r="AW7" s="24">
        <v>7.77</v>
      </c>
      <c r="AX7" s="24">
        <v>15.46</v>
      </c>
      <c r="AY7" s="24">
        <v>30.96</v>
      </c>
      <c r="AZ7" s="24">
        <v>46.82</v>
      </c>
      <c r="BA7" s="24">
        <v>67.930000000000007</v>
      </c>
      <c r="BB7" s="24">
        <v>68.53</v>
      </c>
      <c r="BC7" s="24">
        <v>69.180000000000007</v>
      </c>
      <c r="BD7" s="24">
        <v>76.319999999999993</v>
      </c>
      <c r="BE7" s="24">
        <v>78.430000000000007</v>
      </c>
      <c r="BF7" s="24">
        <v>741.28</v>
      </c>
      <c r="BG7" s="24">
        <v>738.91</v>
      </c>
      <c r="BH7" s="24">
        <v>777.73</v>
      </c>
      <c r="BI7" s="24">
        <v>763.42</v>
      </c>
      <c r="BJ7" s="24">
        <v>629.64</v>
      </c>
      <c r="BK7" s="24">
        <v>1028.05</v>
      </c>
      <c r="BL7" s="24">
        <v>857.88</v>
      </c>
      <c r="BM7" s="24">
        <v>825.1</v>
      </c>
      <c r="BN7" s="24">
        <v>789.87</v>
      </c>
      <c r="BO7" s="24">
        <v>749.43</v>
      </c>
      <c r="BP7" s="24">
        <v>630.82000000000005</v>
      </c>
      <c r="BQ7" s="24">
        <v>104.01</v>
      </c>
      <c r="BR7" s="24">
        <v>95.01</v>
      </c>
      <c r="BS7" s="24">
        <v>103.82</v>
      </c>
      <c r="BT7" s="24">
        <v>100</v>
      </c>
      <c r="BU7" s="24">
        <v>90.57</v>
      </c>
      <c r="BV7" s="24">
        <v>94.73</v>
      </c>
      <c r="BW7" s="24">
        <v>94.97</v>
      </c>
      <c r="BX7" s="24">
        <v>97.07</v>
      </c>
      <c r="BY7" s="24">
        <v>98.06</v>
      </c>
      <c r="BZ7" s="24">
        <v>98.46</v>
      </c>
      <c r="CA7" s="24">
        <v>97.81</v>
      </c>
      <c r="CB7" s="24">
        <v>157.93</v>
      </c>
      <c r="CC7" s="24">
        <v>173.03</v>
      </c>
      <c r="CD7" s="24">
        <v>158.32</v>
      </c>
      <c r="CE7" s="24">
        <v>165.47</v>
      </c>
      <c r="CF7" s="24">
        <v>181.85</v>
      </c>
      <c r="CG7" s="24">
        <v>160.91</v>
      </c>
      <c r="CH7" s="24">
        <v>159.49</v>
      </c>
      <c r="CI7" s="24">
        <v>157.81</v>
      </c>
      <c r="CJ7" s="24">
        <v>157.37</v>
      </c>
      <c r="CK7" s="24">
        <v>157.44999999999999</v>
      </c>
      <c r="CL7" s="24">
        <v>138.75</v>
      </c>
      <c r="CM7" s="24">
        <v>71.91</v>
      </c>
      <c r="CN7" s="24">
        <v>69.86</v>
      </c>
      <c r="CO7" s="24">
        <v>71.48</v>
      </c>
      <c r="CP7" s="24">
        <v>65.56</v>
      </c>
      <c r="CQ7" s="24">
        <v>65.56</v>
      </c>
      <c r="CR7" s="24">
        <v>61.4</v>
      </c>
      <c r="CS7" s="24">
        <v>65.28</v>
      </c>
      <c r="CT7" s="24">
        <v>64.92</v>
      </c>
      <c r="CU7" s="24">
        <v>64.14</v>
      </c>
      <c r="CV7" s="24">
        <v>63.71</v>
      </c>
      <c r="CW7" s="24">
        <v>58.94</v>
      </c>
      <c r="CX7" s="24">
        <v>92.93</v>
      </c>
      <c r="CY7" s="24">
        <v>93.48</v>
      </c>
      <c r="CZ7" s="24">
        <v>93.57</v>
      </c>
      <c r="DA7" s="24">
        <v>94.62</v>
      </c>
      <c r="DB7" s="24">
        <v>95.18</v>
      </c>
      <c r="DC7" s="24">
        <v>86.28</v>
      </c>
      <c r="DD7" s="24">
        <v>92.72</v>
      </c>
      <c r="DE7" s="24">
        <v>92.88</v>
      </c>
      <c r="DF7" s="24">
        <v>92.9</v>
      </c>
      <c r="DG7" s="24">
        <v>92.89</v>
      </c>
      <c r="DH7" s="24">
        <v>95.91</v>
      </c>
      <c r="DI7" s="24">
        <v>17.05</v>
      </c>
      <c r="DJ7" s="24">
        <v>19.989999999999998</v>
      </c>
      <c r="DK7" s="24">
        <v>22.91</v>
      </c>
      <c r="DL7" s="24">
        <v>25.62</v>
      </c>
      <c r="DM7" s="24">
        <v>28.12</v>
      </c>
      <c r="DN7" s="24">
        <v>17.239999999999998</v>
      </c>
      <c r="DO7" s="24">
        <v>23.79</v>
      </c>
      <c r="DP7" s="24">
        <v>25.66</v>
      </c>
      <c r="DQ7" s="24">
        <v>27.46</v>
      </c>
      <c r="DR7" s="24">
        <v>29.93</v>
      </c>
      <c r="DS7" s="24">
        <v>41.09</v>
      </c>
      <c r="DT7" s="24">
        <v>0</v>
      </c>
      <c r="DU7" s="24">
        <v>0</v>
      </c>
      <c r="DV7" s="24">
        <v>0</v>
      </c>
      <c r="DW7" s="24">
        <v>0</v>
      </c>
      <c r="DX7" s="24">
        <v>0</v>
      </c>
      <c r="DY7" s="24">
        <v>0.11</v>
      </c>
      <c r="DZ7" s="24">
        <v>1.22</v>
      </c>
      <c r="EA7" s="24">
        <v>1.61</v>
      </c>
      <c r="EB7" s="24">
        <v>2.08</v>
      </c>
      <c r="EC7" s="24">
        <v>2.74</v>
      </c>
      <c r="ED7" s="24">
        <v>8.68</v>
      </c>
      <c r="EE7" s="24">
        <v>0</v>
      </c>
      <c r="EF7" s="24">
        <v>0</v>
      </c>
      <c r="EG7" s="24">
        <v>0</v>
      </c>
      <c r="EH7" s="24">
        <v>0</v>
      </c>
      <c r="EI7" s="24">
        <v>0</v>
      </c>
      <c r="EJ7" s="24">
        <v>0.12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押切</cp:lastModifiedBy>
  <dcterms:created xsi:type="dcterms:W3CDTF">2025-01-24T07:01:39Z</dcterms:created>
  <dcterms:modified xsi:type="dcterms:W3CDTF">2025-01-30T23:50:42Z</dcterms:modified>
  <cp:category/>
</cp:coreProperties>
</file>