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awara.nanao\七尾市役所\建設部\上下水道課\200_【 下水道事業 】\710_【経理】\155 経営比較分析表\R5年度\"/>
    </mc:Choice>
  </mc:AlternateContent>
  <xr:revisionPtr revIDLastSave="0" documentId="13_ncr:1_{BB8BB92C-5C4F-4CB0-A274-BD07D05AC61A}" xr6:coauthVersionLast="47" xr6:coauthVersionMax="47" xr10:uidLastSave="{00000000-0000-0000-0000-000000000000}"/>
  <workbookProtection workbookAlgorithmName="SHA-512" workbookHashValue="67YemDeYGxgJ0YcaLVwPk86u+hbObUzACdiAPkbyP+aC4uvKkVx8d9AjP9kmXmmDoIldVNLuJ5/mWVi0iHayHw==" workbookSaltValue="Q418Gd08RrwDtoLQKlV32A==" workbookSpinCount="100000" lockStructure="1"/>
  <bookViews>
    <workbookView xWindow="-15" yWindow="-15" windowWidth="14400" windowHeight="156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<sst xmlns="http://schemas.openxmlformats.org/spreadsheetml/2006/main" count="231" uniqueCount="115">
  <si>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</si>
  <si>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</si>
  <si>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</si>
  <si>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</si>
  <si>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</si>
  <si>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</si>
  <si>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</si>
  <si>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</si>
  <si>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</si>
  <si>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</si>
  <si>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</si>
  <si>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</si>
  <si>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</si>
  <si>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</si>
  <si>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</si>
  <si>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</si>
  <si>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</si>
  <si>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</si>
  <si>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</si>
  <si>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</si>
  <si>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</si>
  <si>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</si>
  <si>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</si>
  <si>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</si>
  <si>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</si>
  <si>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</si>
  <si>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</si>
  <si>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</si>
  <si>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</si>
  <si>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</si>
  <si>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</si>
  <si>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</si>
  <si>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</si>
  <si>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</si>
  <si>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</si>
  <si>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</si>
  <si>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</si>
  <si>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</si>
  <si>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</si>
  <si>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</si>
  <si>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</si>
  <si>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</si>
  <si>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</si>
  <si>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</si>
  <si>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</si>
  <si>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</si>
  <si>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</si>
  <si>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</si>
  <si>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</si>
  <si>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</si>
  <si>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</si>
  <si>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</si>
  <si>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</si>
  <si>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</si>
  <si>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</si>
  <si>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</si>
  <si>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</si>
  <si>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</si>
  <si>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</si>
  <si>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</si>
  <si>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</si>
  <si>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</si>
  <si>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</si>
  <si>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</si>
  <si>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</si>
  <si>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</si>
  <si>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</si>
  <si>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</si>
  <si>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</si>
  <si>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</si>
  <si>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</si>
  <si>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</si>
  <si>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</si>
  <si>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</si>
  <si>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</si>
  <si>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</si>
  <si>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</si>
  <si>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</si>
  <si>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</si>
  <si>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</si>
  <si>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</si>
  <si>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</si>
  <si>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</si>
  <si>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</si>
  <si>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</si>
  <si>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</si>
  <si>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</si>
  <si>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</si>
  <si>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</si>
  <si>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</si>
  <si>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</si>
  <si>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</si>
  <si>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</si>
  <si>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</si>
  <si>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</si>
  <si>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</si>
  <si>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</si>
  <si>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</si>
  <si>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</si>
  <si>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</si>
  <si>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</si>
  <si>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</si>
  <si>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</si>
  <si>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</si>
  <si>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</si>
  <si>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</si>
  <si>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</si>
  <si>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</si>
  <si>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</si>
  <si>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</si>
  <si>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</si>
  <si>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</si>
  <si>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令和6年能登半島地震により下水道使用料が減ったため、④企業債残高対事業規模比率は大幅に悪化した。
　⑤経費回収率及び⑥汚水処理原価については、汚水処理経費が減少したことにより、数値が若干改善している。
　⑦施設利用率は、類似団体と比べ同程度であるが、人口減少の著しい事業地域が多く、また震災の影響もあり今後有収水量の減少による影響が懸念される。</t>
    <rPh sb="1" eb="3">
      <t>レイワ</t>
    </rPh>
    <rPh sb="4" eb="11">
      <t>ネンノトハントウジシン</t>
    </rPh>
    <rPh sb="14" eb="17">
      <t>ゲスイドウ</t>
    </rPh>
    <rPh sb="17" eb="20">
      <t>シヨウリョウ</t>
    </rPh>
    <rPh sb="21" eb="22">
      <t>ヘ</t>
    </rPh>
    <rPh sb="41" eb="43">
      <t>オオハバ</t>
    </rPh>
    <rPh sb="44" eb="46">
      <t>アッカ</t>
    </rPh>
    <rPh sb="57" eb="58">
      <t>オヨ</t>
    </rPh>
    <rPh sb="60" eb="62">
      <t>オスイ</t>
    </rPh>
    <rPh sb="62" eb="64">
      <t>ショリ</t>
    </rPh>
    <rPh sb="64" eb="66">
      <t>ゲンカ</t>
    </rPh>
    <rPh sb="72" eb="74">
      <t>オスイ</t>
    </rPh>
    <rPh sb="74" eb="76">
      <t>ショリ</t>
    </rPh>
    <rPh sb="76" eb="78">
      <t>ケイヒ</t>
    </rPh>
    <rPh sb="79" eb="81">
      <t>ゲンショウ</t>
    </rPh>
    <rPh sb="89" eb="91">
      <t>スウチ</t>
    </rPh>
    <rPh sb="92" eb="94">
      <t>ジャッカン</t>
    </rPh>
    <rPh sb="94" eb="96">
      <t>カイゼン</t>
    </rPh>
    <rPh sb="118" eb="119">
      <t>ドウ</t>
    </rPh>
    <rPh sb="119" eb="121">
      <t>テイド</t>
    </rPh>
    <rPh sb="139" eb="140">
      <t>オオ</t>
    </rPh>
    <rPh sb="144" eb="146">
      <t>シンサイ</t>
    </rPh>
    <rPh sb="147" eb="149">
      <t>エイキョウ</t>
    </rPh>
    <rPh sb="152" eb="154">
      <t>コンゴ</t>
    </rPh>
    <phoneticPr fontId="4"/>
  </si>
  <si>
    <t>　供用開始から２０年程度の処理区が多く、管渠については、更新工事が必要な老朽化は見られないが、震災で多くの施設が被災したため、災害復旧事業を優先する。マンホールポンプや処理場の耐用年数の短い機械設備等において老朽化による機能低下がみられ、修繕や更新が必要になっている。
　今後は、老朽化により腐食が発生しやすいヒューム管等の管渠や処理場の機械設備等の更新が必要となってくるため、適切な更新計画により計画的な更新を行う必要がある。</t>
    <rPh sb="10" eb="12">
      <t>テイド</t>
    </rPh>
    <rPh sb="47" eb="49">
      <t>シンサイ</t>
    </rPh>
    <rPh sb="50" eb="51">
      <t>オオ</t>
    </rPh>
    <rPh sb="53" eb="55">
      <t>シセツ</t>
    </rPh>
    <rPh sb="56" eb="58">
      <t>ヒサイ</t>
    </rPh>
    <rPh sb="63" eb="69">
      <t>サイガイフッキュウジギョウ</t>
    </rPh>
    <rPh sb="70" eb="72">
      <t>ユウセン</t>
    </rPh>
    <rPh sb="119" eb="121">
      <t>シュウゼン</t>
    </rPh>
    <rPh sb="122" eb="124">
      <t>コウシン</t>
    </rPh>
    <rPh sb="125" eb="127">
      <t>ヒツヨウ</t>
    </rPh>
    <phoneticPr fontId="4"/>
  </si>
  <si>
    <t>　水洗化率等の向上と使用料の見直しにより収入の確保に努める。また、農業集落排水等の他の事業との一体的な維持管理により費用の縮減に努め、老朽化による管渠や処理場の更新についても計画的に実施することにより費用の平準化を図り、経営の健全化に努める。
　なお、当該事業は平成３０年度より地方公営企業法の一部を適用している。</t>
    <rPh sb="5" eb="6">
      <t>トウ</t>
    </rPh>
    <rPh sb="10" eb="13">
      <t>シヨウリョウ</t>
    </rPh>
    <rPh sb="14" eb="16">
      <t>ミナオ</t>
    </rPh>
    <rPh sb="33" eb="35">
      <t>ノウギョウ</t>
    </rPh>
    <rPh sb="35" eb="37">
      <t>シュウラク</t>
    </rPh>
    <rPh sb="37" eb="39">
      <t>ハイスイ</t>
    </rPh>
    <rPh sb="39" eb="40">
      <t>トウ</t>
    </rPh>
    <rPh sb="41" eb="42">
      <t>タ</t>
    </rPh>
    <rPh sb="43" eb="45">
      <t>ジギョウ</t>
    </rPh>
    <rPh sb="47" eb="50">
      <t>イッタイテキ</t>
    </rPh>
    <rPh sb="51" eb="53">
      <t>イジ</t>
    </rPh>
    <rPh sb="53" eb="55">
      <t>カンリ</t>
    </rPh>
    <rPh sb="58" eb="60">
      <t>ヒヨウ</t>
    </rPh>
    <rPh sb="61" eb="63">
      <t>シュクゲン</t>
    </rPh>
    <rPh sb="64" eb="65">
      <t>ツト</t>
    </rPh>
    <rPh sb="67" eb="69">
      <t>ロウキュウ</t>
    </rPh>
    <rPh sb="126" eb="128">
      <t>トウガイ</t>
    </rPh>
    <rPh sb="128" eb="130">
      <t>ジギョウ</t>
    </rPh>
    <rPh sb="131" eb="133">
      <t>ヘイセイ</t>
    </rPh>
    <rPh sb="135" eb="137">
      <t>ネンド</t>
    </rPh>
    <rPh sb="139" eb="141">
      <t>チホウ</t>
    </rPh>
    <rPh sb="141" eb="143">
      <t>コウエイ</t>
    </rPh>
    <rPh sb="143" eb="145">
      <t>キギョウ</t>
    </rPh>
    <rPh sb="145" eb="146">
      <t>ホウ</t>
    </rPh>
    <rPh sb="147" eb="149">
      <t>イチブ</t>
    </rPh>
    <rPh sb="150" eb="152">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</si>
</sst>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6F-4133-B32B-D53B699577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DE6F-4133-B32B-D53B699577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99.35</c:v>
                </c:pt>
                <c:pt idx="1">
                  <c:v>108.27</c:v>
                </c:pt>
                <c:pt idx="2">
                  <c:v>103.09</c:v>
                </c:pt>
                <c:pt idx="3">
                  <c:v>104</c:v>
                </c:pt>
                <c:pt idx="4">
                  <c:v>108.3</c:v>
                </c:pt>
              </c:numCache>
            </c:numRef>
          </c:val>
          <c:extLst>
            <c:ext xmlns:c16="http://schemas.microsoft.com/office/drawing/2014/chart" uri="{C3380CC4-5D6E-409C-BE32-E72D297353CC}">
              <c16:uniqueId val="{00000000-7A36-48F7-A789-6DEC0BC72E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99.33</c:v>
                </c:pt>
                <c:pt idx="1">
                  <c:v>101.18</c:v>
                </c:pt>
                <c:pt idx="2">
                  <c:v>99.89</c:v>
                </c:pt>
                <c:pt idx="3">
                  <c:v>104.12</c:v>
                </c:pt>
                <c:pt idx="4">
                  <c:v>105.98</c:v>
                </c:pt>
              </c:numCache>
            </c:numRef>
          </c:val>
          <c:smooth val="0"/>
          <c:extLst>
            <c:ext xmlns:c16="http://schemas.microsoft.com/office/drawing/2014/chart" uri="{C3380CC4-5D6E-409C-BE32-E72D297353CC}">
              <c16:uniqueId val="{00000001-7A36-48F7-A789-6DEC0BC72E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12.05</c:v>
                </c:pt>
                <c:pt idx="1">
                  <c:v>16.850000000000001</c:v>
                </c:pt>
                <c:pt idx="2">
                  <c:v>21.11</c:v>
                </c:pt>
                <c:pt idx="3">
                  <c:v>24.89</c:v>
                </c:pt>
                <c:pt idx="4">
                  <c:v>27.82</c:v>
                </c:pt>
              </c:numCache>
            </c:numRef>
          </c:val>
          <c:extLst>
            <c:ext xmlns:c16="http://schemas.microsoft.com/office/drawing/2014/chart" uri="{C3380CC4-5D6E-409C-BE32-E72D297353CC}">
              <c16:uniqueId val="{00000000-C138-4299-9662-3D94FE56EEF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28.97</c:v>
                </c:pt>
                <c:pt idx="1">
                  <c:v>20.14</c:v>
                </c:pt>
                <c:pt idx="2">
                  <c:v>23.17</c:v>
                </c:pt>
                <c:pt idx="3">
                  <c:v>25.29</c:v>
                </c:pt>
                <c:pt idx="4">
                  <c:v>28.31</c:v>
                </c:pt>
              </c:numCache>
            </c:numRef>
          </c:val>
          <c:smooth val="0"/>
          <c:extLst>
            <c:ext xmlns:c16="http://schemas.microsoft.com/office/drawing/2014/chart" uri="{C3380CC4-5D6E-409C-BE32-E72D297353CC}">
              <c16:uniqueId val="{00000001-C138-4299-9662-3D94FE56EEF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21-4436-8972-B093957C48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A21-4436-8972-B093957C48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11.94</c:v>
                </c:pt>
                <c:pt idx="1">
                  <c:v>0</c:v>
                </c:pt>
                <c:pt idx="2" formatCode="#,##0.00;&quot;△&quot;#,##0.00;&quot;-&quot;">
                  <c:v>19.53</c:v>
                </c:pt>
                <c:pt idx="3" formatCode="#,##0.00;&quot;△&quot;#,##0.00;&quot;-&quot;">
                  <c:v>136.22</c:v>
                </c:pt>
                <c:pt idx="4" formatCode="#,##0.00;&quot;△&quot;#,##0.00;&quot;-&quot;">
                  <c:v>124.64</c:v>
                </c:pt>
              </c:numCache>
            </c:numRef>
          </c:val>
          <c:extLst>
            <c:ext xmlns:c16="http://schemas.microsoft.com/office/drawing/2014/chart" uri="{C3380CC4-5D6E-409C-BE32-E72D297353CC}">
              <c16:uniqueId val="{00000000-1280-41FB-A5C5-1376B2FDF9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c:v>
                </c:pt>
                <c:pt idx="1">
                  <c:v>140.63</c:v>
                </c:pt>
                <c:pt idx="2">
                  <c:v>163.84</c:v>
                </c:pt>
                <c:pt idx="3">
                  <c:v>176.46</c:v>
                </c:pt>
                <c:pt idx="4">
                  <c:v>181.51</c:v>
                </c:pt>
              </c:numCache>
            </c:numRef>
          </c:val>
          <c:smooth val="0"/>
          <c:extLst>
            <c:ext xmlns:c16="http://schemas.microsoft.com/office/drawing/2014/chart" uri="{C3380CC4-5D6E-409C-BE32-E72D297353CC}">
              <c16:uniqueId val="{00000001-1280-41FB-A5C5-1376B2FDF9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63.35</c:v>
                </c:pt>
                <c:pt idx="1">
                  <c:v>57.63</c:v>
                </c:pt>
                <c:pt idx="2">
                  <c:v>58.02</c:v>
                </c:pt>
                <c:pt idx="3">
                  <c:v>43.84</c:v>
                </c:pt>
                <c:pt idx="4">
                  <c:v>38.32</c:v>
                </c:pt>
              </c:numCache>
            </c:numRef>
          </c:val>
          <c:extLst>
            <c:ext xmlns:c16="http://schemas.microsoft.com/office/drawing/2014/chart" uri="{C3380CC4-5D6E-409C-BE32-E72D297353CC}">
              <c16:uniqueId val="{00000000-93EF-484C-A056-DB052DDFC6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62.55</c:v>
                </c:pt>
                <c:pt idx="1">
                  <c:v>56.53</c:v>
                </c:pt>
                <c:pt idx="2">
                  <c:v>59.66</c:v>
                </c:pt>
                <c:pt idx="3">
                  <c:v>61.64</c:v>
                </c:pt>
                <c:pt idx="4">
                  <c:v>69.819999999999993</c:v>
                </c:pt>
              </c:numCache>
            </c:numRef>
          </c:val>
          <c:smooth val="0"/>
          <c:extLst>
            <c:ext xmlns:c16="http://schemas.microsoft.com/office/drawing/2014/chart" uri="{C3380CC4-5D6E-409C-BE32-E72D297353CC}">
              <c16:uniqueId val="{00000001-93EF-484C-A056-DB052DDFC6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5552.09</c:v>
                </c:pt>
                <c:pt idx="1">
                  <c:v>5272.42</c:v>
                </c:pt>
                <c:pt idx="2">
                  <c:v>5021.21</c:v>
                </c:pt>
                <c:pt idx="3">
                  <c:v>4784.2</c:v>
                </c:pt>
                <c:pt idx="4">
                  <c:v>6212.21</c:v>
                </c:pt>
              </c:numCache>
            </c:numRef>
          </c:val>
          <c:extLst>
            <c:ext xmlns:c16="http://schemas.microsoft.com/office/drawing/2014/chart" uri="{C3380CC4-5D6E-409C-BE32-E72D297353CC}">
              <c16:uniqueId val="{00000000-E511-441E-B40A-2BB41E3371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E511-441E-B40A-2BB41E3371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62.38</c:v>
                </c:pt>
                <c:pt idx="1">
                  <c:v>62.17</c:v>
                </c:pt>
                <c:pt idx="2">
                  <c:v>62.32</c:v>
                </c:pt>
                <c:pt idx="3">
                  <c:v>48.1</c:v>
                </c:pt>
                <c:pt idx="4">
                  <c:v>48.21</c:v>
                </c:pt>
              </c:numCache>
            </c:numRef>
          </c:val>
          <c:extLst>
            <c:ext xmlns:c16="http://schemas.microsoft.com/office/drawing/2014/chart" uri="{C3380CC4-5D6E-409C-BE32-E72D297353CC}">
              <c16:uniqueId val="{00000000-89DB-4310-A6C9-0CD16E49CE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89DB-4310-A6C9-0CD16E49CE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260.37</c:v>
                </c:pt>
                <c:pt idx="1">
                  <c:v>261.01</c:v>
                </c:pt>
                <c:pt idx="2">
                  <c:v>260.44</c:v>
                </c:pt>
                <c:pt idx="3">
                  <c:v>338.26</c:v>
                </c:pt>
                <c:pt idx="4">
                  <c:v>337.48</c:v>
                </c:pt>
              </c:numCache>
            </c:numRef>
          </c:val>
          <c:extLst>
            <c:ext xmlns:c16="http://schemas.microsoft.com/office/drawing/2014/chart" uri="{C3380CC4-5D6E-409C-BE32-E72D297353CC}">
              <c16:uniqueId val="{00000000-6A51-449F-B353-00C8E37236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6A51-449F-B353-00C8E37236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32.9</c:v>
                </c:pt>
                <c:pt idx="1">
                  <c:v>21.48</c:v>
                </c:pt>
                <c:pt idx="2">
                  <c:v>31.39</c:v>
                </c:pt>
                <c:pt idx="3">
                  <c:v>28.29</c:v>
                </c:pt>
                <c:pt idx="4">
                  <c:v>27.31</c:v>
                </c:pt>
              </c:numCache>
            </c:numRef>
          </c:val>
          <c:extLst>
            <c:ext xmlns:c16="http://schemas.microsoft.com/office/drawing/2014/chart" uri="{C3380CC4-5D6E-409C-BE32-E72D297353CC}">
              <c16:uniqueId val="{00000000-4DB7-4913-991A-928BA74B58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4DB7-4913-991A-928BA74B58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87.73</c:v>
                </c:pt>
                <c:pt idx="1">
                  <c:v>85.8</c:v>
                </c:pt>
                <c:pt idx="2">
                  <c:v>85.86</c:v>
                </c:pt>
                <c:pt idx="3">
                  <c:v>85.91</c:v>
                </c:pt>
                <c:pt idx="4">
                  <c:v>85.98</c:v>
                </c:pt>
              </c:numCache>
            </c:numRef>
          </c:val>
          <c:extLst>
            <c:ext xmlns:c16="http://schemas.microsoft.com/office/drawing/2014/chart" uri="{C3380CC4-5D6E-409C-BE32-E72D297353CC}">
              <c16:uniqueId val="{00000000-6C99-44E2-8BE5-71723D237B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6C99-44E2-8BE5-71723D237B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3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七尾市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48268</v>
      </c>
      <c r="AM8" s="54"/>
      <c r="AN8" s="54"/>
      <c r="AO8" s="54"/>
      <c r="AP8" s="54"/>
      <c r="AQ8" s="54"/>
      <c r="AR8" s="54"/>
      <c r="AS8" s="54"/>
      <c r="AT8" s="53">
        <f>データ!T6</f>
        <v>318.26</v>
      </c>
      <c r="AU8" s="53"/>
      <c r="AV8" s="53"/>
      <c r="AW8" s="53"/>
      <c r="AX8" s="53"/>
      <c r="AY8" s="53"/>
      <c r="AZ8" s="53"/>
      <c r="BA8" s="53"/>
      <c r="BB8" s="53">
        <f>データ!U6</f>
        <v>151.66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48.73</v>
      </c>
      <c r="J10" s="53"/>
      <c r="K10" s="53"/>
      <c r="L10" s="53"/>
      <c r="M10" s="53"/>
      <c r="N10" s="53"/>
      <c r="O10" s="53"/>
      <c r="P10" s="53">
        <f>データ!P6</f>
        <v>3.8</v>
      </c>
      <c r="Q10" s="53"/>
      <c r="R10" s="53"/>
      <c r="S10" s="53"/>
      <c r="T10" s="53"/>
      <c r="U10" s="53"/>
      <c r="V10" s="53"/>
      <c r="W10" s="53">
        <f>データ!Q6</f>
        <v>77.78</v>
      </c>
      <c r="X10" s="53"/>
      <c r="Y10" s="53"/>
      <c r="Z10" s="53"/>
      <c r="AA10" s="53"/>
      <c r="AB10" s="53"/>
      <c r="AC10" s="53"/>
      <c r="AD10" s="54">
        <f>データ!R6</f>
        <v>3410</v>
      </c>
      <c r="AE10" s="54"/>
      <c r="AF10" s="54"/>
      <c r="AG10" s="54"/>
      <c r="AH10" s="54"/>
      <c r="AI10" s="54"/>
      <c r="AJ10" s="54"/>
      <c r="AK10" s="2"/>
      <c r="AL10" s="54">
        <f>データ!V6</f>
        <v>1797</v>
      </c>
      <c r="AM10" s="54"/>
      <c r="AN10" s="54"/>
      <c r="AO10" s="54"/>
      <c r="AP10" s="54"/>
      <c r="AQ10" s="54"/>
      <c r="AR10" s="54"/>
      <c r="AS10" s="54"/>
      <c r="AT10" s="53">
        <f>データ!W6</f>
        <v>1.66</v>
      </c>
      <c r="AU10" s="53"/>
      <c r="AV10" s="53"/>
      <c r="AW10" s="53"/>
      <c r="AX10" s="53"/>
      <c r="AY10" s="53"/>
      <c r="AZ10" s="53"/>
      <c r="BA10" s="53"/>
      <c r="BB10" s="53">
        <f>データ!X6</f>
        <v>1082.53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Jb82+LMDDegvinVoji6s+JlOm4Gf+n6SshKYjvNLaJo2dleIe5LYZpLj2PSKvPFR/xy+wwKWQOjwO6qAYY7OhA==" saltValue="zaQB3coyeMR64D5X7kf6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172022</v>
      </c>
      <c r="D6" s="19">
        <f t="shared" si="3"/>
        <v>46</v>
      </c>
      <c r="E6" s="19">
        <f t="shared" si="3"/>
        <v>17</v>
      </c>
      <c r="F6" s="19">
        <f t="shared" si="3"/>
        <v>6</v>
      </c>
      <c r="G6" s="19">
        <f t="shared" si="3"/>
        <v>0</v>
      </c>
      <c r="H6" s="19" t="str">
        <f t="shared" si="3"/>
        <v>石川県　七尾市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48.73</v>
      </c>
      <c r="P6" s="20">
        <f t="shared" si="3"/>
        <v>3.8</v>
      </c>
      <c r="Q6" s="20">
        <f t="shared" si="3"/>
        <v>77.78</v>
      </c>
      <c r="R6" s="20">
        <f t="shared" si="3"/>
        <v>3410</v>
      </c>
      <c r="S6" s="20">
        <f t="shared" si="3"/>
        <v>48268</v>
      </c>
      <c r="T6" s="20">
        <f t="shared" si="3"/>
        <v>318.26</v>
      </c>
      <c r="U6" s="20">
        <f t="shared" si="3"/>
        <v>151.66</v>
      </c>
      <c r="V6" s="20">
        <f t="shared" si="3"/>
        <v>1797</v>
      </c>
      <c r="W6" s="20">
        <f t="shared" si="3"/>
        <v>1.66</v>
      </c>
      <c r="X6" s="20">
        <f t="shared" si="3"/>
        <v>1082.53</v>
      </c>
      <c r="Y6" s="21">
        <f>IF(Y7="",NA(),Y7)</f>
        <v>99.35</v>
      </c>
      <c r="Z6" s="21">
        <f t="shared" ref="Z6:AH6" si="4">IF(Z7="",NA(),Z7)</f>
        <v>108.27</v>
      </c>
      <c r="AA6" s="21">
        <f t="shared" si="4"/>
        <v>103.09</v>
      </c>
      <c r="AB6" s="21">
        <f t="shared" si="4"/>
        <v>104</v>
      </c>
      <c r="AC6" s="21">
        <f t="shared" si="4"/>
        <v>108.3</v>
      </c>
      <c r="AD6" s="21">
        <f t="shared" si="4"/>
        <v>99.33</v>
      </c>
      <c r="AE6" s="21">
        <f t="shared" si="4"/>
        <v>101.18</v>
      </c>
      <c r="AF6" s="21">
        <f t="shared" si="4"/>
        <v>99.89</v>
      </c>
      <c r="AG6" s="21">
        <f t="shared" si="4"/>
        <v>104.12</v>
      </c>
      <c r="AH6" s="21">
        <f t="shared" si="4"/>
        <v>105.98</v>
      </c>
      <c r="AI6" s="20" t="str">
        <f>IF(AI7="","",IF(AI7="-","【-】","【"&amp;SUBSTITUTE(TEXT(AI7,"#,##0.00"),"-","△")&amp;"】"))</f>
        <v>【102.33】</v>
      </c>
      <c r="AJ6" s="21">
        <f>IF(AJ7="",NA(),AJ7)</f>
        <v>11.94</v>
      </c>
      <c r="AK6" s="20">
        <f t="shared" ref="AK6:AS6" si="5">IF(AK7="",NA(),AK7)</f>
        <v>0</v>
      </c>
      <c r="AL6" s="21">
        <f t="shared" si="5"/>
        <v>19.53</v>
      </c>
      <c r="AM6" s="21">
        <f t="shared" si="5"/>
        <v>136.22</v>
      </c>
      <c r="AN6" s="21">
        <f t="shared" si="5"/>
        <v>124.64</v>
      </c>
      <c r="AO6" s="21">
        <f t="shared" si="5"/>
        <v>210</v>
      </c>
      <c r="AP6" s="21">
        <f t="shared" si="5"/>
        <v>140.63</v>
      </c>
      <c r="AQ6" s="21">
        <f t="shared" si="5"/>
        <v>163.84</v>
      </c>
      <c r="AR6" s="21">
        <f t="shared" si="5"/>
        <v>176.46</v>
      </c>
      <c r="AS6" s="21">
        <f t="shared" si="5"/>
        <v>181.51</v>
      </c>
      <c r="AT6" s="20" t="str">
        <f>IF(AT7="","",IF(AT7="-","【-】","【"&amp;SUBSTITUTE(TEXT(AT7,"#,##0.00"),"-","△")&amp;"】"))</f>
        <v>【114.08】</v>
      </c>
      <c r="AU6" s="21">
        <f>IF(AU7="",NA(),AU7)</f>
        <v>63.35</v>
      </c>
      <c r="AV6" s="21">
        <f t="shared" ref="AV6:BD6" si="6">IF(AV7="",NA(),AV7)</f>
        <v>57.63</v>
      </c>
      <c r="AW6" s="21">
        <f t="shared" si="6"/>
        <v>58.02</v>
      </c>
      <c r="AX6" s="21">
        <f t="shared" si="6"/>
        <v>43.84</v>
      </c>
      <c r="AY6" s="21">
        <f t="shared" si="6"/>
        <v>38.32</v>
      </c>
      <c r="AZ6" s="21">
        <f t="shared" si="6"/>
        <v>62.55</v>
      </c>
      <c r="BA6" s="21">
        <f t="shared" si="6"/>
        <v>56.53</v>
      </c>
      <c r="BB6" s="21">
        <f t="shared" si="6"/>
        <v>59.66</v>
      </c>
      <c r="BC6" s="21">
        <f t="shared" si="6"/>
        <v>61.64</v>
      </c>
      <c r="BD6" s="21">
        <f t="shared" si="6"/>
        <v>69.819999999999993</v>
      </c>
      <c r="BE6" s="20" t="str">
        <f>IF(BE7="","",IF(BE7="-","【-】","【"&amp;SUBSTITUTE(TEXT(BE7,"#,##0.00"),"-","△")&amp;"】"))</f>
        <v>【68.63】</v>
      </c>
      <c r="BF6" s="21">
        <f>IF(BF7="",NA(),BF7)</f>
        <v>5552.09</v>
      </c>
      <c r="BG6" s="21">
        <f t="shared" ref="BG6:BO6" si="7">IF(BG7="",NA(),BG7)</f>
        <v>5272.42</v>
      </c>
      <c r="BH6" s="21">
        <f t="shared" si="7"/>
        <v>5021.21</v>
      </c>
      <c r="BI6" s="21">
        <f t="shared" si="7"/>
        <v>4784.2</v>
      </c>
      <c r="BJ6" s="21">
        <f t="shared" si="7"/>
        <v>6212.21</v>
      </c>
      <c r="BK6" s="21">
        <f t="shared" si="7"/>
        <v>998.42</v>
      </c>
      <c r="BL6" s="21">
        <f t="shared" si="7"/>
        <v>1095.52</v>
      </c>
      <c r="BM6" s="21">
        <f t="shared" si="7"/>
        <v>1056.55</v>
      </c>
      <c r="BN6" s="21">
        <f t="shared" si="7"/>
        <v>1278.54</v>
      </c>
      <c r="BO6" s="21">
        <f t="shared" si="7"/>
        <v>1149.7</v>
      </c>
      <c r="BP6" s="20" t="str">
        <f>IF(BP7="","",IF(BP7="-","【-】","【"&amp;SUBSTITUTE(TEXT(BP7,"#,##0.00"),"-","△")&amp;"】"))</f>
        <v>【1,069.89】</v>
      </c>
      <c r="BQ6" s="21">
        <f>IF(BQ7="",NA(),BQ7)</f>
        <v>62.38</v>
      </c>
      <c r="BR6" s="21">
        <f t="shared" ref="BR6:BZ6" si="8">IF(BR7="",NA(),BR7)</f>
        <v>62.17</v>
      </c>
      <c r="BS6" s="21">
        <f t="shared" si="8"/>
        <v>62.32</v>
      </c>
      <c r="BT6" s="21">
        <f t="shared" si="8"/>
        <v>48.1</v>
      </c>
      <c r="BU6" s="21">
        <f t="shared" si="8"/>
        <v>48.21</v>
      </c>
      <c r="BV6" s="21">
        <f t="shared" si="8"/>
        <v>41.41</v>
      </c>
      <c r="BW6" s="21">
        <f t="shared" si="8"/>
        <v>39.64</v>
      </c>
      <c r="BX6" s="21">
        <f t="shared" si="8"/>
        <v>40</v>
      </c>
      <c r="BY6" s="21">
        <f t="shared" si="8"/>
        <v>38.74</v>
      </c>
      <c r="BZ6" s="21">
        <f t="shared" si="8"/>
        <v>35.96</v>
      </c>
      <c r="CA6" s="20" t="str">
        <f>IF(CA7="","",IF(CA7="-","【-】","【"&amp;SUBSTITUTE(TEXT(CA7,"#,##0.00"),"-","△")&amp;"】"))</f>
        <v>【39.89】</v>
      </c>
      <c r="CB6" s="21">
        <f>IF(CB7="",NA(),CB7)</f>
        <v>260.37</v>
      </c>
      <c r="CC6" s="21">
        <f t="shared" ref="CC6:CK6" si="9">IF(CC7="",NA(),CC7)</f>
        <v>261.01</v>
      </c>
      <c r="CD6" s="21">
        <f t="shared" si="9"/>
        <v>260.44</v>
      </c>
      <c r="CE6" s="21">
        <f t="shared" si="9"/>
        <v>338.26</v>
      </c>
      <c r="CF6" s="21">
        <f t="shared" si="9"/>
        <v>337.48</v>
      </c>
      <c r="CG6" s="21">
        <f t="shared" si="9"/>
        <v>417.56</v>
      </c>
      <c r="CH6" s="21">
        <f t="shared" si="9"/>
        <v>449.72</v>
      </c>
      <c r="CI6" s="21">
        <f t="shared" si="9"/>
        <v>437.27</v>
      </c>
      <c r="CJ6" s="21">
        <f t="shared" si="9"/>
        <v>456.72</v>
      </c>
      <c r="CK6" s="21">
        <f t="shared" si="9"/>
        <v>481.96</v>
      </c>
      <c r="CL6" s="20" t="str">
        <f>IF(CL7="","",IF(CL7="-","【-】","【"&amp;SUBSTITUTE(TEXT(CL7,"#,##0.00"),"-","△")&amp;"】"))</f>
        <v>【426.52】</v>
      </c>
      <c r="CM6" s="21">
        <f>IF(CM7="",NA(),CM7)</f>
        <v>32.9</v>
      </c>
      <c r="CN6" s="21">
        <f t="shared" ref="CN6:CV6" si="10">IF(CN7="",NA(),CN7)</f>
        <v>21.48</v>
      </c>
      <c r="CO6" s="21">
        <f t="shared" si="10"/>
        <v>31.39</v>
      </c>
      <c r="CP6" s="21">
        <f t="shared" si="10"/>
        <v>28.29</v>
      </c>
      <c r="CQ6" s="21">
        <f t="shared" si="10"/>
        <v>27.31</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87.73</v>
      </c>
      <c r="CY6" s="21">
        <f t="shared" ref="CY6:DG6" si="11">IF(CY7="",NA(),CY7)</f>
        <v>85.8</v>
      </c>
      <c r="CZ6" s="21">
        <f t="shared" si="11"/>
        <v>85.86</v>
      </c>
      <c r="DA6" s="21">
        <f t="shared" si="11"/>
        <v>85.91</v>
      </c>
      <c r="DB6" s="21">
        <f t="shared" si="11"/>
        <v>85.98</v>
      </c>
      <c r="DC6" s="21">
        <f t="shared" si="11"/>
        <v>79.2</v>
      </c>
      <c r="DD6" s="21">
        <f t="shared" si="11"/>
        <v>79.09</v>
      </c>
      <c r="DE6" s="21">
        <f t="shared" si="11"/>
        <v>78.900000000000006</v>
      </c>
      <c r="DF6" s="21">
        <f t="shared" si="11"/>
        <v>78.03</v>
      </c>
      <c r="DG6" s="21">
        <f t="shared" si="11"/>
        <v>78.55</v>
      </c>
      <c r="DH6" s="20" t="str">
        <f>IF(DH7="","",IF(DH7="-","【-】","【"&amp;SUBSTITUTE(TEXT(DH7,"#,##0.00"),"-","△")&amp;"】"))</f>
        <v>【80.73】</v>
      </c>
      <c r="DI6" s="21">
        <f>IF(DI7="",NA(),DI7)</f>
        <v>12.05</v>
      </c>
      <c r="DJ6" s="21">
        <f t="shared" ref="DJ6:DR6" si="12">IF(DJ7="",NA(),DJ7)</f>
        <v>16.850000000000001</v>
      </c>
      <c r="DK6" s="21">
        <f t="shared" si="12"/>
        <v>21.11</v>
      </c>
      <c r="DL6" s="21">
        <f t="shared" si="12"/>
        <v>24.89</v>
      </c>
      <c r="DM6" s="21">
        <f t="shared" si="12"/>
        <v>27.82</v>
      </c>
      <c r="DN6" s="21">
        <f t="shared" si="12"/>
        <v>28.97</v>
      </c>
      <c r="DO6" s="21">
        <f t="shared" si="12"/>
        <v>20.14</v>
      </c>
      <c r="DP6" s="21">
        <f t="shared" si="12"/>
        <v>23.17</v>
      </c>
      <c r="DQ6" s="21">
        <f t="shared" si="12"/>
        <v>25.29</v>
      </c>
      <c r="DR6" s="21">
        <f t="shared" si="12"/>
        <v>28.31</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172022</v>
      </c>
      <c r="D7" s="23">
        <v>46</v>
      </c>
      <c r="E7" s="23">
        <v>17</v>
      </c>
      <c r="F7" s="23">
        <v>6</v>
      </c>
      <c r="G7" s="23">
        <v>0</v>
      </c>
      <c r="H7" s="23" t="s">
        <v>96</v>
      </c>
      <c r="I7" s="23" t="s">
        <v>97</v>
      </c>
      <c r="J7" s="23" t="s">
        <v>98</v>
      </c>
      <c r="K7" s="23" t="s">
        <v>99</v>
      </c>
      <c r="L7" s="23" t="s">
        <v>100</v>
      </c>
      <c r="M7" s="23" t="s">
        <v>101</v>
      </c>
      <c r="N7" s="24" t="s">
        <v>102</v>
      </c>
      <c r="O7" s="24">
        <v>48.73</v>
      </c>
      <c r="P7" s="24">
        <v>3.8</v>
      </c>
      <c r="Q7" s="24">
        <v>77.78</v>
      </c>
      <c r="R7" s="24">
        <v>3410</v>
      </c>
      <c r="S7" s="24">
        <v>48268</v>
      </c>
      <c r="T7" s="24">
        <v>318.26</v>
      </c>
      <c r="U7" s="24">
        <v>151.66</v>
      </c>
      <c r="V7" s="24">
        <v>1797</v>
      </c>
      <c r="W7" s="24">
        <v>1.66</v>
      </c>
      <c r="X7" s="24">
        <v>1082.53</v>
      </c>
      <c r="Y7" s="24">
        <v>99.35</v>
      </c>
      <c r="Z7" s="24">
        <v>108.27</v>
      </c>
      <c r="AA7" s="24">
        <v>103.09</v>
      </c>
      <c r="AB7" s="24">
        <v>104</v>
      </c>
      <c r="AC7" s="24">
        <v>108.3</v>
      </c>
      <c r="AD7" s="24">
        <v>99.33</v>
      </c>
      <c r="AE7" s="24">
        <v>101.18</v>
      </c>
      <c r="AF7" s="24">
        <v>99.89</v>
      </c>
      <c r="AG7" s="24">
        <v>104.12</v>
      </c>
      <c r="AH7" s="24">
        <v>105.98</v>
      </c>
      <c r="AI7" s="24">
        <v>102.33</v>
      </c>
      <c r="AJ7" s="24">
        <v>11.94</v>
      </c>
      <c r="AK7" s="24">
        <v>0</v>
      </c>
      <c r="AL7" s="24">
        <v>19.53</v>
      </c>
      <c r="AM7" s="24">
        <v>136.22</v>
      </c>
      <c r="AN7" s="24">
        <v>124.64</v>
      </c>
      <c r="AO7" s="24">
        <v>210</v>
      </c>
      <c r="AP7" s="24">
        <v>140.63</v>
      </c>
      <c r="AQ7" s="24">
        <v>163.84</v>
      </c>
      <c r="AR7" s="24">
        <v>176.46</v>
      </c>
      <c r="AS7" s="24">
        <v>181.51</v>
      </c>
      <c r="AT7" s="24">
        <v>114.08</v>
      </c>
      <c r="AU7" s="24">
        <v>63.35</v>
      </c>
      <c r="AV7" s="24">
        <v>57.63</v>
      </c>
      <c r="AW7" s="24">
        <v>58.02</v>
      </c>
      <c r="AX7" s="24">
        <v>43.84</v>
      </c>
      <c r="AY7" s="24">
        <v>38.32</v>
      </c>
      <c r="AZ7" s="24">
        <v>62.55</v>
      </c>
      <c r="BA7" s="24">
        <v>56.53</v>
      </c>
      <c r="BB7" s="24">
        <v>59.66</v>
      </c>
      <c r="BC7" s="24">
        <v>61.64</v>
      </c>
      <c r="BD7" s="24">
        <v>69.819999999999993</v>
      </c>
      <c r="BE7" s="24">
        <v>68.63</v>
      </c>
      <c r="BF7" s="24">
        <v>5552.09</v>
      </c>
      <c r="BG7" s="24">
        <v>5272.42</v>
      </c>
      <c r="BH7" s="24">
        <v>5021.21</v>
      </c>
      <c r="BI7" s="24">
        <v>4784.2</v>
      </c>
      <c r="BJ7" s="24">
        <v>6212.21</v>
      </c>
      <c r="BK7" s="24">
        <v>998.42</v>
      </c>
      <c r="BL7" s="24">
        <v>1095.52</v>
      </c>
      <c r="BM7" s="24">
        <v>1056.55</v>
      </c>
      <c r="BN7" s="24">
        <v>1278.54</v>
      </c>
      <c r="BO7" s="24">
        <v>1149.7</v>
      </c>
      <c r="BP7" s="24">
        <v>1069.8900000000001</v>
      </c>
      <c r="BQ7" s="24">
        <v>62.38</v>
      </c>
      <c r="BR7" s="24">
        <v>62.17</v>
      </c>
      <c r="BS7" s="24">
        <v>62.32</v>
      </c>
      <c r="BT7" s="24">
        <v>48.1</v>
      </c>
      <c r="BU7" s="24">
        <v>48.21</v>
      </c>
      <c r="BV7" s="24">
        <v>41.41</v>
      </c>
      <c r="BW7" s="24">
        <v>39.64</v>
      </c>
      <c r="BX7" s="24">
        <v>40</v>
      </c>
      <c r="BY7" s="24">
        <v>38.74</v>
      </c>
      <c r="BZ7" s="24">
        <v>35.96</v>
      </c>
      <c r="CA7" s="24">
        <v>39.89</v>
      </c>
      <c r="CB7" s="24">
        <v>260.37</v>
      </c>
      <c r="CC7" s="24">
        <v>261.01</v>
      </c>
      <c r="CD7" s="24">
        <v>260.44</v>
      </c>
      <c r="CE7" s="24">
        <v>338.26</v>
      </c>
      <c r="CF7" s="24">
        <v>337.48</v>
      </c>
      <c r="CG7" s="24">
        <v>417.56</v>
      </c>
      <c r="CH7" s="24">
        <v>449.72</v>
      </c>
      <c r="CI7" s="24">
        <v>437.27</v>
      </c>
      <c r="CJ7" s="24">
        <v>456.72</v>
      </c>
      <c r="CK7" s="24">
        <v>481.96</v>
      </c>
      <c r="CL7" s="24">
        <v>426.52</v>
      </c>
      <c r="CM7" s="24">
        <v>32.9</v>
      </c>
      <c r="CN7" s="24">
        <v>21.48</v>
      </c>
      <c r="CO7" s="24">
        <v>31.39</v>
      </c>
      <c r="CP7" s="24">
        <v>28.29</v>
      </c>
      <c r="CQ7" s="24">
        <v>27.31</v>
      </c>
      <c r="CR7" s="24">
        <v>32.479999999999997</v>
      </c>
      <c r="CS7" s="24">
        <v>30.19</v>
      </c>
      <c r="CT7" s="24">
        <v>28.77</v>
      </c>
      <c r="CU7" s="24">
        <v>26.22</v>
      </c>
      <c r="CV7" s="24">
        <v>26.12</v>
      </c>
      <c r="CW7" s="24">
        <v>28.16</v>
      </c>
      <c r="CX7" s="24">
        <v>87.73</v>
      </c>
      <c r="CY7" s="24">
        <v>85.8</v>
      </c>
      <c r="CZ7" s="24">
        <v>85.86</v>
      </c>
      <c r="DA7" s="24">
        <v>85.91</v>
      </c>
      <c r="DB7" s="24">
        <v>85.98</v>
      </c>
      <c r="DC7" s="24">
        <v>79.2</v>
      </c>
      <c r="DD7" s="24">
        <v>79.09</v>
      </c>
      <c r="DE7" s="24">
        <v>78.900000000000006</v>
      </c>
      <c r="DF7" s="24">
        <v>78.03</v>
      </c>
      <c r="DG7" s="24">
        <v>78.55</v>
      </c>
      <c r="DH7" s="24">
        <v>80.73</v>
      </c>
      <c r="DI7" s="24">
        <v>12.05</v>
      </c>
      <c r="DJ7" s="24">
        <v>16.850000000000001</v>
      </c>
      <c r="DK7" s="24">
        <v>21.11</v>
      </c>
      <c r="DL7" s="24">
        <v>24.89</v>
      </c>
      <c r="DM7" s="24">
        <v>27.82</v>
      </c>
      <c r="DN7" s="24">
        <v>28.97</v>
      </c>
      <c r="DO7" s="24">
        <v>20.14</v>
      </c>
      <c r="DP7" s="24">
        <v>23.17</v>
      </c>
      <c r="DQ7" s="24">
        <v>25.29</v>
      </c>
      <c r="DR7" s="24">
        <v>28.31</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小間　智弘</cp:lastModifiedBy>
  <dcterms:created xsi:type="dcterms:W3CDTF">2025-01-24T07:21:45Z</dcterms:created>
  <dcterms:modified xsi:type="dcterms:W3CDTF">2025-01-28T05:40:22Z</dcterms:modified>
  <cp:category/>
</cp:coreProperties>
</file>