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CC733FAF-5E88-423F-9ED2-F945F3B77AF0}" xr6:coauthVersionLast="47" xr6:coauthVersionMax="47" xr10:uidLastSave="{00000000-0000-0000-0000-000000000000}"/>
  <workbookProtection workbookAlgorithmName="SHA-512" workbookHashValue="MFdJPQujJ2fQ8VhH25dfvYiowW4IK1cbWVIN4QVGrvRqQ9LUS2wzFdVQbfouoGHE8VaeGT9QaE3fZht9MizaSA==" workbookSaltValue="5x0s0KiKYK09+oBAHueV0A=="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E85" i="4"/>
  <c r="AT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<sst xmlns="http://schemas.openxmlformats.org/spreadsheetml/2006/main" count="231" uniqueCount="116">
  <si>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</si>
  <si>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</si>
  <si>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</si>
  <si>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</si>
  <si>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</si>
  <si>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</si>
  <si>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</si>
  <si>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</si>
  <si>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</si>
  <si>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</si>
  <si>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</si>
  <si>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</si>
  <si>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</si>
  <si>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</si>
  <si>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</si>
  <si>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</si>
  <si>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</si>
  <si>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</si>
  <si>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</si>
  <si>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</si>
  <si>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</si>
  <si>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</si>
  <si>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</si>
  <si>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</si>
  <si>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</si>
  <si>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</si>
  <si>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</si>
  <si>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</si>
  <si>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</si>
  <si>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</si>
  <si>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</si>
  <si>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</si>
  <si>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</si>
  <si>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</si>
  <si>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</si>
  <si>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</si>
  <si>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</si>
  <si>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</si>
  <si>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</si>
  <si>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</si>
  <si>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</si>
  <si>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</si>
  <si>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</si>
  <si>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</si>
  <si>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</si>
  <si>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</si>
  <si>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</si>
  <si>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</si>
  <si>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</si>
  <si>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</si>
  <si>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</si>
  <si>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</si>
  <si>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</si>
  <si>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</si>
  <si>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</si>
  <si>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</si>
  <si>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</si>
  <si>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</si>
  <si>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</si>
  <si>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</si>
  <si>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</si>
  <si>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</si>
  <si>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</si>
  <si>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</si>
  <si>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</si>
  <si>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</si>
  <si>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</si>
  <si>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</si>
  <si>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</si>
  <si>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</si>
  <si>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</si>
  <si>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</si>
  <si>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</si>
  <si>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</si>
  <si>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</si>
  <si>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</si>
  <si>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</si>
  <si>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</si>
  <si>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</si>
  <si>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</si>
  <si>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</si>
  <si>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</si>
  <si>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</si>
  <si>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</si>
  <si>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</si>
  <si>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</si>
  <si>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</si>
  <si>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</si>
  <si>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</si>
  <si>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</si>
  <si>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</si>
  <si>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</si>
  <si>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</si>
  <si>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</si>
  <si>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</si>
  <si>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</si>
  <si>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</si>
  <si>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</si>
  <si>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</si>
  <si>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</si>
  <si>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</si>
  <si>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</si>
  <si>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</si>
  <si>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</si>
  <si>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</si>
  <si>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</si>
  <si>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</si>
  <si>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</si>
  <si>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</si>
  <si>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</si>
  <si>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</si>
  <si>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</si>
  <si>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</si>
  <si>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③流動比率がかなり低い数値となっているが、流動負債に建設改良に充てた企業債が多く含まれており、使用料の改定により一部をその償還に充てることを予定している。
　④令和6年能登半島地震により下水道使用料が減ったため、企業債残高対事業規模比率は大幅に悪化した。
　⑤経費回収率は震災の影響により若干悪化し、⑥汚水処理原価については、農業集落排水事業からの一部統合により有収水量が増加したため、数値が若干改善している。
　⑦施設利用率は、震災による汚水量減少により悪化したが、今後も農業集落排水事業からの統合が計画されており、数値の改善が見込まれる。
　⑧水洗化率は、類似団体と比べ高く、毎年接続者がいるため、増加傾向となっている。</t>
    <rPh sb="2" eb="4">
      <t>リュウドウ</t>
    </rPh>
    <rPh sb="4" eb="6">
      <t>ヒリツ</t>
    </rPh>
    <rPh sb="10" eb="11">
      <t>ヒク</t>
    </rPh>
    <rPh sb="12" eb="14">
      <t>スウチ</t>
    </rPh>
    <rPh sb="22" eb="24">
      <t>リュウドウ</t>
    </rPh>
    <rPh sb="24" eb="26">
      <t>フサイ</t>
    </rPh>
    <rPh sb="27" eb="29">
      <t>ケンセツ</t>
    </rPh>
    <rPh sb="29" eb="31">
      <t>カイリョウ</t>
    </rPh>
    <rPh sb="32" eb="33">
      <t>ア</t>
    </rPh>
    <rPh sb="35" eb="37">
      <t>キギョウ</t>
    </rPh>
    <rPh sb="37" eb="38">
      <t>サイ</t>
    </rPh>
    <rPh sb="39" eb="40">
      <t>オオ</t>
    </rPh>
    <rPh sb="41" eb="42">
      <t>フク</t>
    </rPh>
    <rPh sb="48" eb="51">
      <t>シヨウリョウ</t>
    </rPh>
    <rPh sb="52" eb="54">
      <t>カイテイ</t>
    </rPh>
    <rPh sb="57" eb="59">
      <t>イチブ</t>
    </rPh>
    <rPh sb="62" eb="64">
      <t>ショウカン</t>
    </rPh>
    <rPh sb="65" eb="66">
      <t>ア</t>
    </rPh>
    <rPh sb="71" eb="73">
      <t>ヨテイ</t>
    </rPh>
    <rPh sb="81" eb="83">
      <t>レイワ</t>
    </rPh>
    <rPh sb="84" eb="85">
      <t>ネン</t>
    </rPh>
    <rPh sb="85" eb="91">
      <t>ノトハントウジシン</t>
    </rPh>
    <rPh sb="94" eb="97">
      <t>ゲスイドウ</t>
    </rPh>
    <rPh sb="97" eb="100">
      <t>シヨウリョウ</t>
    </rPh>
    <rPh sb="101" eb="102">
      <t>ヘ</t>
    </rPh>
    <rPh sb="120" eb="122">
      <t>オオハバ</t>
    </rPh>
    <rPh sb="123" eb="125">
      <t>アッカ</t>
    </rPh>
    <rPh sb="137" eb="139">
      <t>シンサイ</t>
    </rPh>
    <rPh sb="140" eb="142">
      <t>エイキョウ</t>
    </rPh>
    <rPh sb="145" eb="147">
      <t>ジャッカン</t>
    </rPh>
    <rPh sb="147" eb="149">
      <t>アッカ</t>
    </rPh>
    <rPh sb="165" eb="167">
      <t>ノウギョウ</t>
    </rPh>
    <rPh sb="167" eb="169">
      <t>シュウラク</t>
    </rPh>
    <rPh sb="169" eb="171">
      <t>ハイスイ</t>
    </rPh>
    <rPh sb="171" eb="173">
      <t>ジギョウ</t>
    </rPh>
    <rPh sb="176" eb="178">
      <t>イチブ</t>
    </rPh>
    <rPh sb="183" eb="185">
      <t>ユウシュウ</t>
    </rPh>
    <rPh sb="185" eb="187">
      <t>スイリョウ</t>
    </rPh>
    <rPh sb="188" eb="190">
      <t>ゾウカ</t>
    </rPh>
    <rPh sb="195" eb="197">
      <t>スウチ</t>
    </rPh>
    <rPh sb="198" eb="200">
      <t>ジャッカン</t>
    </rPh>
    <rPh sb="200" eb="202">
      <t>カイゼン</t>
    </rPh>
    <rPh sb="216" eb="218">
      <t>シンサイ</t>
    </rPh>
    <rPh sb="221" eb="223">
      <t>オスイ</t>
    </rPh>
    <rPh sb="223" eb="224">
      <t>リョウ</t>
    </rPh>
    <rPh sb="229" eb="231">
      <t>アッカ</t>
    </rPh>
    <rPh sb="236" eb="238">
      <t>コンゴ</t>
    </rPh>
    <rPh sb="239" eb="241">
      <t>ノウギョウ</t>
    </rPh>
    <rPh sb="241" eb="243">
      <t>シュウラク</t>
    </rPh>
    <rPh sb="243" eb="245">
      <t>ハイスイ</t>
    </rPh>
    <rPh sb="245" eb="247">
      <t>ジギョウ</t>
    </rPh>
    <rPh sb="253" eb="255">
      <t>ケイカク</t>
    </rPh>
    <rPh sb="261" eb="263">
      <t>スウチ</t>
    </rPh>
    <rPh sb="264" eb="266">
      <t>カイゼン</t>
    </rPh>
    <rPh sb="267" eb="269">
      <t>ミコ</t>
    </rPh>
    <rPh sb="291" eb="293">
      <t>マイトシ</t>
    </rPh>
    <rPh sb="293" eb="295">
      <t>セツゾク</t>
    </rPh>
    <rPh sb="295" eb="296">
      <t>シャ</t>
    </rPh>
    <rPh sb="302" eb="304">
      <t>ゾウカ</t>
    </rPh>
    <rPh sb="304" eb="306">
      <t>ケイコウ</t>
    </rPh>
    <phoneticPr fontId="4"/>
  </si>
  <si>
    <t>　管渠は、更新工事を必要とする老朽化は見られないが、震災により多くの施設が被災したため、災害復旧事業を優先する。マンホールポンプは、処理場近くの稼働率の高いポンプ等で修繕や更新を行っている。
　処理場は、機械設備や電気設備の老朽化に伴い更新が必要な状況にあり、長寿命化計画に基づき順次対応している。</t>
    <rPh sb="26" eb="28">
      <t>シンサイ</t>
    </rPh>
    <rPh sb="31" eb="32">
      <t>オオ</t>
    </rPh>
    <rPh sb="34" eb="36">
      <t>シセツ</t>
    </rPh>
    <rPh sb="37" eb="39">
      <t>ヒサイ</t>
    </rPh>
    <rPh sb="44" eb="46">
      <t>サイガイ</t>
    </rPh>
    <rPh sb="46" eb="48">
      <t>フッキュウ</t>
    </rPh>
    <rPh sb="48" eb="50">
      <t>ジギョウ</t>
    </rPh>
    <rPh sb="51" eb="53">
      <t>ユウセン</t>
    </rPh>
    <rPh sb="81" eb="82">
      <t>ナド</t>
    </rPh>
    <rPh sb="83" eb="85">
      <t>シュウゼン</t>
    </rPh>
    <rPh sb="130" eb="131">
      <t>チョウ</t>
    </rPh>
    <rPh sb="131" eb="134">
      <t>ジュミョウカ</t>
    </rPh>
    <rPh sb="134" eb="136">
      <t>ケイカク</t>
    </rPh>
    <rPh sb="140" eb="142">
      <t>ジュンジ</t>
    </rPh>
    <phoneticPr fontId="4"/>
  </si>
  <si>
    <t>　更なる水洗化率、収納率の向上と使用料の見直しにより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災害復旧事業を最優先とし、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75" eb="76">
      <t>ア</t>
    </rPh>
    <rPh sb="99" eb="101">
      <t>テイカ</t>
    </rPh>
    <rPh sb="107" eb="108">
      <t>カン</t>
    </rPh>
    <rPh sb="125" eb="127">
      <t>サイガイ</t>
    </rPh>
    <rPh sb="127" eb="129">
      <t>フッキュウ</t>
    </rPh>
    <rPh sb="129" eb="131">
      <t>ジギョウ</t>
    </rPh>
    <rPh sb="132" eb="133">
      <t>サイ</t>
    </rPh>
    <rPh sb="133" eb="135">
      <t>ユウセン</t>
    </rPh>
    <rPh sb="138" eb="140">
      <t>ショウライ</t>
    </rPh>
    <rPh sb="140" eb="141">
      <t>テキ</t>
    </rPh>
    <rPh sb="142" eb="144">
      <t>ショリ</t>
    </rPh>
    <rPh sb="144" eb="146">
      <t>スイリョウ</t>
    </rPh>
    <rPh sb="146" eb="147">
      <t>ナド</t>
    </rPh>
    <rPh sb="148" eb="150">
      <t>テキセツ</t>
    </rPh>
    <rPh sb="151" eb="153">
      <t>ハアク</t>
    </rPh>
    <rPh sb="155" eb="157">
      <t>シセツ</t>
    </rPh>
    <rPh sb="157" eb="159">
      <t>キボ</t>
    </rPh>
    <rPh sb="160" eb="162">
      <t>ミナオ</t>
    </rPh>
    <rPh sb="168" eb="170">
      <t>コウシン</t>
    </rPh>
    <rPh sb="170" eb="172">
      <t>ヒヨウ</t>
    </rPh>
    <rPh sb="173" eb="175">
      <t>サクゲン</t>
    </rPh>
    <rPh sb="176" eb="177">
      <t>ハカ</t>
    </rPh>
    <rPh sb="182" eb="184">
      <t>コウシン</t>
    </rPh>
    <rPh sb="184" eb="186">
      <t>ジュヨウ</t>
    </rPh>
    <rPh sb="187" eb="189">
      <t>テキセツ</t>
    </rPh>
    <rPh sb="190" eb="192">
      <t>ハンエイ</t>
    </rPh>
    <rPh sb="195" eb="197">
      <t>コウシン</t>
    </rPh>
    <rPh sb="197" eb="199">
      <t>ケイカク</t>
    </rPh>
    <rPh sb="200" eb="202">
      <t>ケイカク</t>
    </rPh>
    <rPh sb="202" eb="203">
      <t>テキ</t>
    </rPh>
    <rPh sb="218" eb="219">
      <t>ハカ</t>
    </rPh>
    <rPh sb="237" eb="239">
      <t>トウガイ</t>
    </rPh>
    <rPh sb="239" eb="241">
      <t>ジギョウ</t>
    </rPh>
    <rPh sb="242" eb="244">
      <t>ヘイセイ</t>
    </rPh>
    <rPh sb="246" eb="248">
      <t>ネンド</t>
    </rPh>
    <rPh sb="250" eb="252">
      <t>チホウ</t>
    </rPh>
    <rPh sb="252" eb="254">
      <t>コウエイ</t>
    </rPh>
    <rPh sb="254" eb="256">
      <t>キギョウ</t>
    </rPh>
    <rPh sb="256" eb="257">
      <t>ホウ</t>
    </rPh>
    <rPh sb="258" eb="260">
      <t>イチブ</t>
    </rPh>
    <rPh sb="261" eb="26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</si>
</sst>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A-43C3-BCAE-838D28115A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2EA-43C3-BCAE-838D28115A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38.479999999999997</c:v>
                </c:pt>
                <c:pt idx="1">
                  <c:v>38.39</c:v>
                </c:pt>
                <c:pt idx="2">
                  <c:v>39.74</c:v>
                </c:pt>
                <c:pt idx="3">
                  <c:v>40.65</c:v>
                </c:pt>
                <c:pt idx="4">
                  <c:v>39.53</c:v>
                </c:pt>
              </c:numCache>
            </c:numRef>
          </c:val>
          <c:extLst>
            <c:ext xmlns:c16="http://schemas.microsoft.com/office/drawing/2014/chart" uri="{C3380CC4-5D6E-409C-BE32-E72D297353CC}">
              <c16:uniqueId val="{00000000-FECD-4244-8988-12D2EDE9CE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ECD-4244-8988-12D2EDE9CE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97.94</c:v>
                </c:pt>
                <c:pt idx="1">
                  <c:v>96.19</c:v>
                </c:pt>
                <c:pt idx="2">
                  <c:v>96.77</c:v>
                </c:pt>
                <c:pt idx="3">
                  <c:v>97.28</c:v>
                </c:pt>
                <c:pt idx="4">
                  <c:v>97.58</c:v>
                </c:pt>
              </c:numCache>
            </c:numRef>
          </c:val>
          <c:extLst>
            <c:ext xmlns:c16="http://schemas.microsoft.com/office/drawing/2014/chart" uri="{C3380CC4-5D6E-409C-BE32-E72D297353CC}">
              <c16:uniqueId val="{00000000-6EAC-47F9-BD70-25A00DA4C3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EAC-47F9-BD70-25A00DA4C3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104.63</c:v>
                </c:pt>
                <c:pt idx="1">
                  <c:v>108.6</c:v>
                </c:pt>
                <c:pt idx="2">
                  <c:v>105.83</c:v>
                </c:pt>
                <c:pt idx="3">
                  <c:v>116.25</c:v>
                </c:pt>
                <c:pt idx="4">
                  <c:v>125.08</c:v>
                </c:pt>
              </c:numCache>
            </c:numRef>
          </c:val>
          <c:extLst>
            <c:ext xmlns:c16="http://schemas.microsoft.com/office/drawing/2014/chart" uri="{C3380CC4-5D6E-409C-BE32-E72D297353CC}">
              <c16:uniqueId val="{00000000-E5B9-4E33-97B3-59B1989726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5B9-4E33-97B3-59B1989726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10.45</c:v>
                </c:pt>
                <c:pt idx="1">
                  <c:v>14.12</c:v>
                </c:pt>
                <c:pt idx="2">
                  <c:v>16.97</c:v>
                </c:pt>
                <c:pt idx="3">
                  <c:v>19.940000000000001</c:v>
                </c:pt>
                <c:pt idx="4">
                  <c:v>23.05</c:v>
                </c:pt>
              </c:numCache>
            </c:numRef>
          </c:val>
          <c:extLst>
            <c:ext xmlns:c16="http://schemas.microsoft.com/office/drawing/2014/chart" uri="{C3380CC4-5D6E-409C-BE32-E72D297353CC}">
              <c16:uniqueId val="{00000000-F669-4D39-B4D6-09019A1B79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F669-4D39-B4D6-09019A1B79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D-4FC5-A586-CB6BC55E2A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FB6D-4FC5-A586-CB6BC55E2A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8-421A-A9F7-DB2262DDD7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D68-421A-A9F7-DB2262DDD7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7.76</c:v>
                </c:pt>
                <c:pt idx="1">
                  <c:v>4.54</c:v>
                </c:pt>
                <c:pt idx="2">
                  <c:v>5.29</c:v>
                </c:pt>
                <c:pt idx="3">
                  <c:v>5.28</c:v>
                </c:pt>
                <c:pt idx="4">
                  <c:v>2.91</c:v>
                </c:pt>
              </c:numCache>
            </c:numRef>
          </c:val>
          <c:extLst>
            <c:ext xmlns:c16="http://schemas.microsoft.com/office/drawing/2014/chart" uri="{C3380CC4-5D6E-409C-BE32-E72D297353CC}">
              <c16:uniqueId val="{00000000-AF6F-4B35-A823-5163C7EBA3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F6F-4B35-A823-5163C7EBA3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3600.16</c:v>
                </c:pt>
                <c:pt idx="1">
                  <c:v>3419.73</c:v>
                </c:pt>
                <c:pt idx="2">
                  <c:v>3041.84</c:v>
                </c:pt>
                <c:pt idx="3">
                  <c:v>2826.59</c:v>
                </c:pt>
                <c:pt idx="4">
                  <c:v>3454.18</c:v>
                </c:pt>
              </c:numCache>
            </c:numRef>
          </c:val>
          <c:extLst>
            <c:ext xmlns:c16="http://schemas.microsoft.com/office/drawing/2014/chart" uri="{C3380CC4-5D6E-409C-BE32-E72D297353CC}">
              <c16:uniqueId val="{00000000-CCD0-42BA-96B0-CC8BF0D5BF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CD0-42BA-96B0-CC8BF0D5BF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67.73</c:v>
                </c:pt>
                <c:pt idx="1">
                  <c:v>68.349999999999994</c:v>
                </c:pt>
                <c:pt idx="2">
                  <c:v>73.17</c:v>
                </c:pt>
                <c:pt idx="3">
                  <c:v>99.04</c:v>
                </c:pt>
                <c:pt idx="4">
                  <c:v>98.78</c:v>
                </c:pt>
              </c:numCache>
            </c:numRef>
          </c:val>
          <c:extLst>
            <c:ext xmlns:c16="http://schemas.microsoft.com/office/drawing/2014/chart" uri="{C3380CC4-5D6E-409C-BE32-E72D297353CC}">
              <c16:uniqueId val="{00000000-FA47-40C5-BC96-279A3497F1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A47-40C5-BC96-279A3497F1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239.88</c:v>
                </c:pt>
                <c:pt idx="1">
                  <c:v>237.62</c:v>
                </c:pt>
                <c:pt idx="2">
                  <c:v>219.32</c:v>
                </c:pt>
                <c:pt idx="3">
                  <c:v>162.08000000000001</c:v>
                </c:pt>
                <c:pt idx="4">
                  <c:v>164.09</c:v>
                </c:pt>
              </c:numCache>
            </c:numRef>
          </c:val>
          <c:extLst>
            <c:ext xmlns:c16="http://schemas.microsoft.com/office/drawing/2014/chart" uri="{C3380CC4-5D6E-409C-BE32-E72D297353CC}">
              <c16:uniqueId val="{00000000-4FA2-4B20-B1BA-A5D35E474A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FA2-4B20-B1BA-A5D35E474A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8" zoomScaleNormal="10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54.37</v>
      </c>
      <c r="J10" s="53"/>
      <c r="K10" s="53"/>
      <c r="L10" s="53"/>
      <c r="M10" s="53"/>
      <c r="N10" s="53"/>
      <c r="O10" s="53"/>
      <c r="P10" s="53">
        <f>データ!P6</f>
        <v>13.5</v>
      </c>
      <c r="Q10" s="53"/>
      <c r="R10" s="53"/>
      <c r="S10" s="53"/>
      <c r="T10" s="53"/>
      <c r="U10" s="53"/>
      <c r="V10" s="53"/>
      <c r="W10" s="53">
        <f>データ!Q6</f>
        <v>68.64</v>
      </c>
      <c r="X10" s="53"/>
      <c r="Y10" s="53"/>
      <c r="Z10" s="53"/>
      <c r="AA10" s="53"/>
      <c r="AB10" s="53"/>
      <c r="AC10" s="53"/>
      <c r="AD10" s="54">
        <f>データ!R6</f>
        <v>3410</v>
      </c>
      <c r="AE10" s="54"/>
      <c r="AF10" s="54"/>
      <c r="AG10" s="54"/>
      <c r="AH10" s="54"/>
      <c r="AI10" s="54"/>
      <c r="AJ10" s="54"/>
      <c r="AK10" s="2"/>
      <c r="AL10" s="54">
        <f>データ!V6</f>
        <v>6393</v>
      </c>
      <c r="AM10" s="54"/>
      <c r="AN10" s="54"/>
      <c r="AO10" s="54"/>
      <c r="AP10" s="54"/>
      <c r="AQ10" s="54"/>
      <c r="AR10" s="54"/>
      <c r="AS10" s="54"/>
      <c r="AT10" s="53">
        <f>データ!W6</f>
        <v>4.1100000000000003</v>
      </c>
      <c r="AU10" s="53"/>
      <c r="AV10" s="53"/>
      <c r="AW10" s="53"/>
      <c r="AX10" s="53"/>
      <c r="AY10" s="53"/>
      <c r="AZ10" s="53"/>
      <c r="BA10" s="53"/>
      <c r="BB10" s="53">
        <f>データ!X6</f>
        <v>1555.47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f2TaWIK+jpAAak1r9HxktLFUr11G9uQl2kVPVw75nQ+aXxd5SBxGxjNaZKMNQkLR3+dKV8llaA8cWHBH+3Y8g==" saltValue="nqImqB8pVpZeQoecFeby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17</v>
      </c>
      <c r="F6" s="19">
        <f t="shared" si="3"/>
        <v>4</v>
      </c>
      <c r="G6" s="19">
        <f t="shared" si="3"/>
        <v>0</v>
      </c>
      <c r="H6" s="19" t="str">
        <f t="shared" si="3"/>
        <v>石川県　七尾市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54.37</v>
      </c>
      <c r="P6" s="20">
        <f t="shared" si="3"/>
        <v>13.5</v>
      </c>
      <c r="Q6" s="20">
        <f t="shared" si="3"/>
        <v>68.64</v>
      </c>
      <c r="R6" s="20">
        <f t="shared" si="3"/>
        <v>3410</v>
      </c>
      <c r="S6" s="20">
        <f t="shared" si="3"/>
        <v>48268</v>
      </c>
      <c r="T6" s="20">
        <f t="shared" si="3"/>
        <v>318.26</v>
      </c>
      <c r="U6" s="20">
        <f t="shared" si="3"/>
        <v>151.66</v>
      </c>
      <c r="V6" s="20">
        <f t="shared" si="3"/>
        <v>6393</v>
      </c>
      <c r="W6" s="20">
        <f t="shared" si="3"/>
        <v>4.1100000000000003</v>
      </c>
      <c r="X6" s="20">
        <f t="shared" si="3"/>
        <v>1555.47</v>
      </c>
      <c r="Y6" s="21">
        <f>IF(Y7="",NA(),Y7)</f>
        <v>104.63</v>
      </c>
      <c r="Z6" s="21">
        <f t="shared" ref="Z6:AH6" si="4">IF(Z7="",NA(),Z7)</f>
        <v>108.6</v>
      </c>
      <c r="AA6" s="21">
        <f t="shared" si="4"/>
        <v>105.83</v>
      </c>
      <c r="AB6" s="21">
        <f t="shared" si="4"/>
        <v>116.25</v>
      </c>
      <c r="AC6" s="21">
        <f t="shared" si="4"/>
        <v>125.08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7.76</v>
      </c>
      <c r="AV6" s="21">
        <f t="shared" ref="AV6:BD6" si="6">IF(AV7="",NA(),AV7)</f>
        <v>4.54</v>
      </c>
      <c r="AW6" s="21">
        <f t="shared" si="6"/>
        <v>5.29</v>
      </c>
      <c r="AX6" s="21">
        <f t="shared" si="6"/>
        <v>5.28</v>
      </c>
      <c r="AY6" s="21">
        <f t="shared" si="6"/>
        <v>2.91</v>
      </c>
      <c r="AZ6" s="21">
        <f t="shared" si="6"/>
        <v>47.72</v>
      </c>
      <c r="BA6" s="21">
        <f t="shared" si="6"/>
        <v>44.24</v>
      </c>
      <c r="BB6" s="21">
        <f t="shared" si="6"/>
        <v>43.07</v>
      </c>
      <c r="BC6" s="21">
        <f t="shared" si="6"/>
        <v>45.42</v>
      </c>
      <c r="BD6" s="21">
        <f t="shared" si="6"/>
        <v>50.63</v>
      </c>
      <c r="BE6" s="20" t="str">
        <f>IF(BE7="","",IF(BE7="-","【-】","【"&amp;SUBSTITUTE(TEXT(BE7,"#,##0.00"),"-","△")&amp;"】"))</f>
        <v>【48.91】</v>
      </c>
      <c r="BF6" s="21">
        <f>IF(BF7="",NA(),BF7)</f>
        <v>3600.16</v>
      </c>
      <c r="BG6" s="21">
        <f t="shared" ref="BG6:BO6" si="7">IF(BG7="",NA(),BG7)</f>
        <v>3419.73</v>
      </c>
      <c r="BH6" s="21">
        <f t="shared" si="7"/>
        <v>3041.84</v>
      </c>
      <c r="BI6" s="21">
        <f t="shared" si="7"/>
        <v>2826.59</v>
      </c>
      <c r="BJ6" s="21">
        <f t="shared" si="7"/>
        <v>3454.18</v>
      </c>
      <c r="BK6" s="21">
        <f t="shared" si="7"/>
        <v>1206.79</v>
      </c>
      <c r="BL6" s="21">
        <f t="shared" si="7"/>
        <v>1258.43</v>
      </c>
      <c r="BM6" s="21">
        <f t="shared" si="7"/>
        <v>1163.75</v>
      </c>
      <c r="BN6" s="21">
        <f t="shared" si="7"/>
        <v>1195.47</v>
      </c>
      <c r="BO6" s="21">
        <f t="shared" si="7"/>
        <v>1168.69</v>
      </c>
      <c r="BP6" s="20" t="str">
        <f>IF(BP7="","",IF(BP7="-","【-】","【"&amp;SUBSTITUTE(TEXT(BP7,"#,##0.00"),"-","△")&amp;"】"))</f>
        <v>【1,156.82】</v>
      </c>
      <c r="BQ6" s="21">
        <f>IF(BQ7="",NA(),BQ7)</f>
        <v>67.73</v>
      </c>
      <c r="BR6" s="21">
        <f t="shared" ref="BR6:BZ6" si="8">IF(BR7="",NA(),BR7)</f>
        <v>68.349999999999994</v>
      </c>
      <c r="BS6" s="21">
        <f t="shared" si="8"/>
        <v>73.17</v>
      </c>
      <c r="BT6" s="21">
        <f t="shared" si="8"/>
        <v>99.04</v>
      </c>
      <c r="BU6" s="21">
        <f t="shared" si="8"/>
        <v>98.78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239.88</v>
      </c>
      <c r="CC6" s="21">
        <f t="shared" ref="CC6:CK6" si="9">IF(CC7="",NA(),CC7)</f>
        <v>237.62</v>
      </c>
      <c r="CD6" s="21">
        <f t="shared" si="9"/>
        <v>219.32</v>
      </c>
      <c r="CE6" s="21">
        <f t="shared" si="9"/>
        <v>162.08000000000001</v>
      </c>
      <c r="CF6" s="21">
        <f t="shared" si="9"/>
        <v>164.09</v>
      </c>
      <c r="CG6" s="21">
        <f t="shared" si="9"/>
        <v>228.47</v>
      </c>
      <c r="CH6" s="21">
        <f t="shared" si="9"/>
        <v>224.88</v>
      </c>
      <c r="CI6" s="21">
        <f t="shared" si="9"/>
        <v>228.64</v>
      </c>
      <c r="CJ6" s="21">
        <f t="shared" si="9"/>
        <v>239.46</v>
      </c>
      <c r="CK6" s="21">
        <f t="shared" si="9"/>
        <v>233.15</v>
      </c>
      <c r="CL6" s="20" t="str">
        <f>IF(CL7="","",IF(CL7="-","【-】","【"&amp;SUBSTITUTE(TEXT(CL7,"#,##0.00"),"-","△")&amp;"】"))</f>
        <v>【215.73】</v>
      </c>
      <c r="CM6" s="21">
        <f>IF(CM7="",NA(),CM7)</f>
        <v>38.479999999999997</v>
      </c>
      <c r="CN6" s="21">
        <f t="shared" ref="CN6:CV6" si="10">IF(CN7="",NA(),CN7)</f>
        <v>38.39</v>
      </c>
      <c r="CO6" s="21">
        <f t="shared" si="10"/>
        <v>39.74</v>
      </c>
      <c r="CP6" s="21">
        <f t="shared" si="10"/>
        <v>40.65</v>
      </c>
      <c r="CQ6" s="21">
        <f t="shared" si="10"/>
        <v>39.53</v>
      </c>
      <c r="CR6" s="21">
        <f t="shared" si="10"/>
        <v>42.47</v>
      </c>
      <c r="CS6" s="21">
        <f t="shared" si="10"/>
        <v>42.4</v>
      </c>
      <c r="CT6" s="21">
        <f t="shared" si="10"/>
        <v>42.28</v>
      </c>
      <c r="CU6" s="21">
        <f t="shared" si="10"/>
        <v>41.06</v>
      </c>
      <c r="CV6" s="21">
        <f t="shared" si="10"/>
        <v>42.09</v>
      </c>
      <c r="CW6" s="20" t="str">
        <f>IF(CW7="","",IF(CW7="-","【-】","【"&amp;SUBSTITUTE(TEXT(CW7,"#,##0.00"),"-","△")&amp;"】"))</f>
        <v>【43.28】</v>
      </c>
      <c r="CX6" s="21">
        <f>IF(CX7="",NA(),CX7)</f>
        <v>97.94</v>
      </c>
      <c r="CY6" s="21">
        <f t="shared" ref="CY6:DG6" si="11">IF(CY7="",NA(),CY7)</f>
        <v>96.19</v>
      </c>
      <c r="CZ6" s="21">
        <f t="shared" si="11"/>
        <v>96.77</v>
      </c>
      <c r="DA6" s="21">
        <f t="shared" si="11"/>
        <v>97.28</v>
      </c>
      <c r="DB6" s="21">
        <f t="shared" si="11"/>
        <v>97.58</v>
      </c>
      <c r="DC6" s="21">
        <f t="shared" si="11"/>
        <v>83.75</v>
      </c>
      <c r="DD6" s="21">
        <f t="shared" si="11"/>
        <v>84.19</v>
      </c>
      <c r="DE6" s="21">
        <f t="shared" si="11"/>
        <v>84.34</v>
      </c>
      <c r="DF6" s="21">
        <f t="shared" si="11"/>
        <v>84.34</v>
      </c>
      <c r="DG6" s="21">
        <f t="shared" si="11"/>
        <v>84.73</v>
      </c>
      <c r="DH6" s="20" t="str">
        <f>IF(DH7="","",IF(DH7="-","【-】","【"&amp;SUBSTITUTE(TEXT(DH7,"#,##0.00"),"-","△")&amp;"】"))</f>
        <v>【86.21】</v>
      </c>
      <c r="DI6" s="21">
        <f>IF(DI7="",NA(),DI7)</f>
        <v>10.45</v>
      </c>
      <c r="DJ6" s="21">
        <f t="shared" ref="DJ6:DR6" si="12">IF(DJ7="",NA(),DJ7)</f>
        <v>14.12</v>
      </c>
      <c r="DK6" s="21">
        <f t="shared" si="12"/>
        <v>16.97</v>
      </c>
      <c r="DL6" s="21">
        <f t="shared" si="12"/>
        <v>19.940000000000001</v>
      </c>
      <c r="DM6" s="21">
        <f t="shared" si="12"/>
        <v>23.05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172022</v>
      </c>
      <c r="D7" s="23">
        <v>46</v>
      </c>
      <c r="E7" s="23">
        <v>17</v>
      </c>
      <c r="F7" s="23">
        <v>4</v>
      </c>
      <c r="G7" s="23">
        <v>0</v>
      </c>
      <c r="H7" s="23" t="s">
        <v>96</v>
      </c>
      <c r="I7" s="23" t="s">
        <v>97</v>
      </c>
      <c r="J7" s="23" t="s">
        <v>98</v>
      </c>
      <c r="K7" s="23" t="s">
        <v>99</v>
      </c>
      <c r="L7" s="23" t="s">
        <v>100</v>
      </c>
      <c r="M7" s="23" t="s">
        <v>101</v>
      </c>
      <c r="N7" s="24" t="s">
        <v>102</v>
      </c>
      <c r="O7" s="24">
        <v>54.37</v>
      </c>
      <c r="P7" s="24">
        <v>13.5</v>
      </c>
      <c r="Q7" s="24">
        <v>68.64</v>
      </c>
      <c r="R7" s="24">
        <v>3410</v>
      </c>
      <c r="S7" s="24">
        <v>48268</v>
      </c>
      <c r="T7" s="24">
        <v>318.26</v>
      </c>
      <c r="U7" s="24">
        <v>151.66</v>
      </c>
      <c r="V7" s="24">
        <v>6393</v>
      </c>
      <c r="W7" s="24">
        <v>4.1100000000000003</v>
      </c>
      <c r="X7" s="24">
        <v>1555.47</v>
      </c>
      <c r="Y7" s="24">
        <v>104.63</v>
      </c>
      <c r="Z7" s="24">
        <v>108.6</v>
      </c>
      <c r="AA7" s="24">
        <v>105.83</v>
      </c>
      <c r="AB7" s="24">
        <v>116.25</v>
      </c>
      <c r="AC7" s="24">
        <v>125.08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7.76</v>
      </c>
      <c r="AV7" s="24">
        <v>4.54</v>
      </c>
      <c r="AW7" s="24">
        <v>5.29</v>
      </c>
      <c r="AX7" s="24">
        <v>5.28</v>
      </c>
      <c r="AY7" s="24">
        <v>2.91</v>
      </c>
      <c r="AZ7" s="24">
        <v>47.72</v>
      </c>
      <c r="BA7" s="24">
        <v>44.24</v>
      </c>
      <c r="BB7" s="24">
        <v>43.07</v>
      </c>
      <c r="BC7" s="24">
        <v>45.42</v>
      </c>
      <c r="BD7" s="24">
        <v>50.63</v>
      </c>
      <c r="BE7" s="24">
        <v>48.91</v>
      </c>
      <c r="BF7" s="24">
        <v>3600.16</v>
      </c>
      <c r="BG7" s="24">
        <v>3419.73</v>
      </c>
      <c r="BH7" s="24">
        <v>3041.84</v>
      </c>
      <c r="BI7" s="24">
        <v>2826.59</v>
      </c>
      <c r="BJ7" s="24">
        <v>3454.18</v>
      </c>
      <c r="BK7" s="24">
        <v>1206.79</v>
      </c>
      <c r="BL7" s="24">
        <v>1258.43</v>
      </c>
      <c r="BM7" s="24">
        <v>1163.75</v>
      </c>
      <c r="BN7" s="24">
        <v>1195.47</v>
      </c>
      <c r="BO7" s="24">
        <v>1168.69</v>
      </c>
      <c r="BP7" s="24">
        <v>1156.82</v>
      </c>
      <c r="BQ7" s="24">
        <v>67.73</v>
      </c>
      <c r="BR7" s="24">
        <v>68.349999999999994</v>
      </c>
      <c r="BS7" s="24">
        <v>73.17</v>
      </c>
      <c r="BT7" s="24">
        <v>99.04</v>
      </c>
      <c r="BU7" s="24">
        <v>98.78</v>
      </c>
      <c r="BV7" s="24">
        <v>71.84</v>
      </c>
      <c r="BW7" s="24">
        <v>73.36</v>
      </c>
      <c r="BX7" s="24">
        <v>72.599999999999994</v>
      </c>
      <c r="BY7" s="24">
        <v>69.430000000000007</v>
      </c>
      <c r="BZ7" s="24">
        <v>70.709999999999994</v>
      </c>
      <c r="CA7" s="24">
        <v>75.33</v>
      </c>
      <c r="CB7" s="24">
        <v>239.88</v>
      </c>
      <c r="CC7" s="24">
        <v>237.62</v>
      </c>
      <c r="CD7" s="24">
        <v>219.32</v>
      </c>
      <c r="CE7" s="24">
        <v>162.08000000000001</v>
      </c>
      <c r="CF7" s="24">
        <v>164.09</v>
      </c>
      <c r="CG7" s="24">
        <v>228.47</v>
      </c>
      <c r="CH7" s="24">
        <v>224.88</v>
      </c>
      <c r="CI7" s="24">
        <v>228.64</v>
      </c>
      <c r="CJ7" s="24">
        <v>239.46</v>
      </c>
      <c r="CK7" s="24">
        <v>233.15</v>
      </c>
      <c r="CL7" s="24">
        <v>215.73</v>
      </c>
      <c r="CM7" s="24">
        <v>38.479999999999997</v>
      </c>
      <c r="CN7" s="24">
        <v>38.39</v>
      </c>
      <c r="CO7" s="24">
        <v>39.74</v>
      </c>
      <c r="CP7" s="24">
        <v>40.65</v>
      </c>
      <c r="CQ7" s="24">
        <v>39.53</v>
      </c>
      <c r="CR7" s="24">
        <v>42.47</v>
      </c>
      <c r="CS7" s="24">
        <v>42.4</v>
      </c>
      <c r="CT7" s="24">
        <v>42.28</v>
      </c>
      <c r="CU7" s="24">
        <v>41.06</v>
      </c>
      <c r="CV7" s="24">
        <v>42.09</v>
      </c>
      <c r="CW7" s="24">
        <v>43.28</v>
      </c>
      <c r="CX7" s="24">
        <v>97.94</v>
      </c>
      <c r="CY7" s="24">
        <v>96.19</v>
      </c>
      <c r="CZ7" s="24">
        <v>96.77</v>
      </c>
      <c r="DA7" s="24">
        <v>97.28</v>
      </c>
      <c r="DB7" s="24">
        <v>97.58</v>
      </c>
      <c r="DC7" s="24">
        <v>83.75</v>
      </c>
      <c r="DD7" s="24">
        <v>84.19</v>
      </c>
      <c r="DE7" s="24">
        <v>84.34</v>
      </c>
      <c r="DF7" s="24">
        <v>84.34</v>
      </c>
      <c r="DG7" s="24">
        <v>84.73</v>
      </c>
      <c r="DH7" s="24">
        <v>86.21</v>
      </c>
      <c r="DI7" s="24">
        <v>10.45</v>
      </c>
      <c r="DJ7" s="24">
        <v>14.12</v>
      </c>
      <c r="DK7" s="24">
        <v>16.97</v>
      </c>
      <c r="DL7" s="24">
        <v>19.940000000000001</v>
      </c>
      <c r="DM7" s="24">
        <v>23.05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2025-01-24T07:11:01Z</dcterms:created>
  <dcterms:modified xsi:type="dcterms:W3CDTF">2025-01-28T05:36:55Z</dcterms:modified>
  <cp:category/>
</cp:coreProperties>
</file>