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3 下水道\個別\"/>
    </mc:Choice>
  </mc:AlternateContent>
  <xr:revisionPtr revIDLastSave="0" documentId="13_ncr:1_{77127C2E-F57E-4A7F-9695-D711792DE45F}" xr6:coauthVersionLast="47" xr6:coauthVersionMax="47" xr10:uidLastSave="{00000000-0000-0000-0000-000000000000}"/>
  <workbookProtection workbookAlgorithmName="SHA-512" workbookHashValue="zHplMIwdsT50Hmw/03xpLhWFdtWYQG12DvRjt0paGZJc4AprkDkXYsg+Rybyu+WFeQ7iez5C/YL64qeKTqk3Hw==" workbookSaltValue="fBjDNJSGABnfBeNDQxhf+Q==" workbookSpinCount="100000" lockStructure="1"/>
  <bookViews>
    <workbookView xWindow="-120" yWindow="-120" windowWidth="19440" windowHeight="10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F85" i="4"/>
  <c r="B10" i="4"/>
  <c r="BB8" i="4"/>
  <c r="AD8" i="4"/>
  <c r="W8" i="4"/>
  <c r="P8" i="4"/>
  <c r="I8" i="4"/>
  <c r="B8" i="4"/>
</calcChain>
</file>

<file path=xl/sharedStrings.xml><?xml version="1.0" encoding="utf-8"?>
<sst xmlns="http://schemas.openxmlformats.org/spreadsheetml/2006/main" count="271" uniqueCount="117">
  <si>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</si>
  <si>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</si>
  <si>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</si>
  <si>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</si>
  <si>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</si>
  <si>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</si>
  <si>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</si>
  <si>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</si>
  <si>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</si>
  <si>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</si>
  <si>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</si>
  <si>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</si>
  <si>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</si>
  <si>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</si>
  <si>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</si>
  <si>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</si>
  <si>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</si>
  <si>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</si>
  <si>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</si>
  <si>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</si>
  <si>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</si>
  <si>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</si>
  <si>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</si>
  <si>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</si>
  <si>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</si>
  <si>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</si>
  <si>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</si>
  <si>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</si>
  <si>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</si>
  <si>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</si>
  <si>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</si>
  <si>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</si>
  <si>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</si>
  <si>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</si>
  <si>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</si>
  <si>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</si>
  <si>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</si>
  <si>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</si>
  <si>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</si>
  <si>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</si>
  <si>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</si>
  <si>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</si>
  <si>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</si>
  <si>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</si>
  <si>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</si>
  <si>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</si>
  <si>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</si>
  <si>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</si>
  <si>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</si>
  <si>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</si>
  <si>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</si>
  <si>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</si>
  <si>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</si>
  <si>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</si>
  <si>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</si>
  <si>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</si>
  <si>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</si>
  <si>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</si>
  <si>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</si>
  <si>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</si>
  <si>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</si>
  <si>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</si>
  <si>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</si>
  <si>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</si>
  <si>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</si>
  <si>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</si>
  <si>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</si>
  <si>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</si>
  <si>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</si>
  <si>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</si>
  <si>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</si>
  <si>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</si>
  <si>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</si>
  <si>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</si>
  <si>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</si>
  <si>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</si>
  <si>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</si>
  <si>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</si>
  <si>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</si>
  <si>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</si>
  <si>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</si>
  <si>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</si>
  <si>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</si>
  <si>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</si>
  <si>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</si>
  <si>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</si>
  <si>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</si>
  <si>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</si>
  <si>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</si>
  <si>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</si>
  <si>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</si>
  <si>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</si>
  <si>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</si>
  <si>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</si>
  <si>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</si>
  <si>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</si>
  <si>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</si>
  <si>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</si>
  <si>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</si>
  <si>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</si>
  <si>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</si>
  <si>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</si>
  <si>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</si>
  <si>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</si>
  <si>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</si>
  <si>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</si>
  <si>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</si>
  <si>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</si>
  <si>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</si>
  <si>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</si>
  <si>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</si>
  <si>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</si>
  <si>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</si>
  <si>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</si>
  <si>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現状では耐用年数に近いものはない状況である。</t>
    <rPh sb="1" eb="3">
      <t>ゲンジョウ</t>
    </rPh>
    <phoneticPr fontId="4"/>
  </si>
  <si>
    <t>①経常収支比率　
　使用料の改定を行い、当該指標は100％で横ばいとなっているが、経常収益には本来使用料で賄わなければならない基準外繰入金も含まれていることから、引き続き経営改善に努めることとしている。
③流動比率
　流動負債の大半を占める企業債の償還金に対し、不足する財源を一般会計繰入金や下水道事業資本費平準化債等で補っている状況である。
④企業債残高対事業規模比率
　使用料は改定し収益的に改善されたものの、他事業の認可区域外や中山間地域における小規模整備ということで使用料収入が少ないことから、類似団体と同程度の水準となり、今後も減少していく見込みである。
⑤経費回収率
　使用料を改定し収入自体は増加したが、事業規模が小さいため回収率の数値にはリアルタイムに反映されなかったと考えられる。今後も汚水処理費の削減に努めることにより経費回収率の向上を図る。
⑥汚水処理原価
　これまで類似団体と比較して低い状況となっていたが、維持管理費の削減に努めたことから同等の水準までに至った。一方で、人口減少に伴う有収水量の減少が見込まれることからも水洗化率の向上は図る必要がある。
⑦施設利用率
　今後の汚水処理人口の減少を踏まえ、適切な施設規模となるよう管理運営に努める。</t>
    <rPh sb="30" eb="31">
      <t>ヨコ</t>
    </rPh>
    <rPh sb="81" eb="82">
      <t>ヒ</t>
    </rPh>
    <rPh sb="83" eb="84">
      <t>ツヅ</t>
    </rPh>
    <rPh sb="85" eb="87">
      <t>ケイエイ</t>
    </rPh>
    <rPh sb="87" eb="89">
      <t>カイゼン</t>
    </rPh>
    <rPh sb="90" eb="91">
      <t>ツト</t>
    </rPh>
    <rPh sb="160" eb="161">
      <t>オギナ</t>
    </rPh>
    <rPh sb="165" eb="167">
      <t>ジョウキョウ</t>
    </rPh>
    <rPh sb="194" eb="197">
      <t>シュウエキテキ</t>
    </rPh>
    <rPh sb="198" eb="200">
      <t>カイゼン</t>
    </rPh>
    <rPh sb="256" eb="259">
      <t>ドウテイド</t>
    </rPh>
    <rPh sb="300" eb="302">
      <t>ジタイ</t>
    </rPh>
    <rPh sb="309" eb="313">
      <t>ジギョウキボ</t>
    </rPh>
    <rPh sb="319" eb="322">
      <t>カイシュウリツ</t>
    </rPh>
    <rPh sb="323" eb="325">
      <t>スウチ</t>
    </rPh>
    <rPh sb="334" eb="336">
      <t>ハンエイ</t>
    </rPh>
    <rPh sb="343" eb="344">
      <t>カンガ</t>
    </rPh>
    <rPh sb="349" eb="351">
      <t>コンゴ</t>
    </rPh>
    <rPh sb="369" eb="371">
      <t>ケイヒ</t>
    </rPh>
    <rPh sb="371" eb="373">
      <t>カイシュウ</t>
    </rPh>
    <rPh sb="373" eb="374">
      <t>リツ</t>
    </rPh>
    <rPh sb="375" eb="377">
      <t>コウジョウ</t>
    </rPh>
    <rPh sb="378" eb="379">
      <t>ハカ</t>
    </rPh>
    <rPh sb="425" eb="426">
      <t>ツト</t>
    </rPh>
    <rPh sb="444" eb="446">
      <t>イッポウ</t>
    </rPh>
    <rPh sb="448" eb="452">
      <t>ジンコウゲンショウ</t>
    </rPh>
    <rPh sb="453" eb="454">
      <t>トモナ</t>
    </rPh>
    <rPh sb="455" eb="459">
      <t>ユウシュウスイリョウ</t>
    </rPh>
    <rPh sb="481" eb="482">
      <t>ハカ</t>
    </rPh>
    <phoneticPr fontId="4"/>
  </si>
  <si>
    <t>　資産に係る減価償却費や償還金が支出の大部分を占めている状況となっている。
　使用料の改定による収益の増加分を注視しつつ、包括的民間委託などによる維持管理費の縮減に努め、経営改善を図ることとしている。</t>
    <rPh sb="51" eb="54">
      <t>ゾウカブン</t>
    </rPh>
    <rPh sb="55" eb="57">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</si>
</sst>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E7-4630-A427-613E84F68D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E7-4630-A427-613E84F68D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47.06</c:v>
                </c:pt>
                <c:pt idx="2">
                  <c:v>52.94</c:v>
                </c:pt>
                <c:pt idx="3">
                  <c:v>52.94</c:v>
                </c:pt>
                <c:pt idx="4">
                  <c:v>52.94</c:v>
                </c:pt>
              </c:numCache>
            </c:numRef>
          </c:val>
          <c:extLst>
            <c:ext xmlns:c16="http://schemas.microsoft.com/office/drawing/2014/chart" uri="{C3380CC4-5D6E-409C-BE32-E72D297353CC}">
              <c16:uniqueId val="{00000000-7C33-4EEE-9ED2-2EDDA30A0D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47.35</c:v>
                </c:pt>
                <c:pt idx="2">
                  <c:v>46.36</c:v>
                </c:pt>
                <c:pt idx="3">
                  <c:v>46.45</c:v>
                </c:pt>
                <c:pt idx="4">
                  <c:v>45.36</c:v>
                </c:pt>
              </c:numCache>
            </c:numRef>
          </c:val>
          <c:smooth val="0"/>
          <c:extLst>
            <c:ext xmlns:c16="http://schemas.microsoft.com/office/drawing/2014/chart" uri="{C3380CC4-5D6E-409C-BE32-E72D297353CC}">
              <c16:uniqueId val="{00000001-7C33-4EEE-9ED2-2EDDA30A0D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8D4A-49BA-A12B-A7C25CBB96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81.209999999999994</c:v>
                </c:pt>
                <c:pt idx="2">
                  <c:v>83.08</c:v>
                </c:pt>
                <c:pt idx="3">
                  <c:v>82.61</c:v>
                </c:pt>
                <c:pt idx="4">
                  <c:v>82.21</c:v>
                </c:pt>
              </c:numCache>
            </c:numRef>
          </c:val>
          <c:smooth val="0"/>
          <c:extLst>
            <c:ext xmlns:c16="http://schemas.microsoft.com/office/drawing/2014/chart" uri="{C3380CC4-5D6E-409C-BE32-E72D297353CC}">
              <c16:uniqueId val="{00000001-8D4A-49BA-A12B-A7C25CBB96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0AF5-47E2-9A6F-8C99C492AF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89.75</c:v>
                </c:pt>
                <c:pt idx="2">
                  <c:v>96.14</c:v>
                </c:pt>
                <c:pt idx="3">
                  <c:v>95.6</c:v>
                </c:pt>
                <c:pt idx="4">
                  <c:v>93.57</c:v>
                </c:pt>
              </c:numCache>
            </c:numRef>
          </c:val>
          <c:smooth val="0"/>
          <c:extLst>
            <c:ext xmlns:c16="http://schemas.microsoft.com/office/drawing/2014/chart" uri="{C3380CC4-5D6E-409C-BE32-E72D297353CC}">
              <c16:uniqueId val="{00000001-0AF5-47E2-9A6F-8C99C492AF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6.27</c:v>
                </c:pt>
                <c:pt idx="2">
                  <c:v>11.8</c:v>
                </c:pt>
                <c:pt idx="3">
                  <c:v>17.7</c:v>
                </c:pt>
                <c:pt idx="4">
                  <c:v>23.6</c:v>
                </c:pt>
              </c:numCache>
            </c:numRef>
          </c:val>
          <c:extLst>
            <c:ext xmlns:c16="http://schemas.microsoft.com/office/drawing/2014/chart" uri="{C3380CC4-5D6E-409C-BE32-E72D297353CC}">
              <c16:uniqueId val="{00000000-674E-400F-B7A1-82217383D9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39.64</c:v>
                </c:pt>
                <c:pt idx="2">
                  <c:v>33.75</c:v>
                </c:pt>
                <c:pt idx="3">
                  <c:v>36.21</c:v>
                </c:pt>
                <c:pt idx="4">
                  <c:v>39.69</c:v>
                </c:pt>
              </c:numCache>
            </c:numRef>
          </c:val>
          <c:smooth val="0"/>
          <c:extLst>
            <c:ext xmlns:c16="http://schemas.microsoft.com/office/drawing/2014/chart" uri="{C3380CC4-5D6E-409C-BE32-E72D297353CC}">
              <c16:uniqueId val="{00000001-674E-400F-B7A1-82217383D9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8B-46D0-8139-48729114EF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8B-46D0-8139-48729114EF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F6A-4CB0-A6D8-89823CB09D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249.76</c:v>
                </c:pt>
                <c:pt idx="2">
                  <c:v>237</c:v>
                </c:pt>
                <c:pt idx="3">
                  <c:v>257.23</c:v>
                </c:pt>
                <c:pt idx="4">
                  <c:v>293.54000000000002</c:v>
                </c:pt>
              </c:numCache>
            </c:numRef>
          </c:val>
          <c:smooth val="0"/>
          <c:extLst>
            <c:ext xmlns:c16="http://schemas.microsoft.com/office/drawing/2014/chart" uri="{C3380CC4-5D6E-409C-BE32-E72D297353CC}">
              <c16:uniqueId val="{00000001-0F6A-4CB0-A6D8-89823CB09D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362.66</c:v>
                </c:pt>
                <c:pt idx="2">
                  <c:v>201.75</c:v>
                </c:pt>
                <c:pt idx="3">
                  <c:v>255.61</c:v>
                </c:pt>
                <c:pt idx="4">
                  <c:v>230.76</c:v>
                </c:pt>
              </c:numCache>
            </c:numRef>
          </c:val>
          <c:extLst>
            <c:ext xmlns:c16="http://schemas.microsoft.com/office/drawing/2014/chart" uri="{C3380CC4-5D6E-409C-BE32-E72D297353CC}">
              <c16:uniqueId val="{00000000-EC56-4A59-8355-17B8C4B858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256.37</c:v>
                </c:pt>
                <c:pt idx="2">
                  <c:v>135.35</c:v>
                </c:pt>
                <c:pt idx="3">
                  <c:v>150.91999999999999</c:v>
                </c:pt>
                <c:pt idx="4">
                  <c:v>151.72</c:v>
                </c:pt>
              </c:numCache>
            </c:numRef>
          </c:val>
          <c:smooth val="0"/>
          <c:extLst>
            <c:ext xmlns:c16="http://schemas.microsoft.com/office/drawing/2014/chart" uri="{C3380CC4-5D6E-409C-BE32-E72D297353CC}">
              <c16:uniqueId val="{00000001-EC56-4A59-8355-17B8C4B858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1258.82</c:v>
                </c:pt>
                <c:pt idx="2">
                  <c:v>1036.31</c:v>
                </c:pt>
                <c:pt idx="3">
                  <c:v>917.9</c:v>
                </c:pt>
                <c:pt idx="4">
                  <c:v>908.49</c:v>
                </c:pt>
              </c:numCache>
            </c:numRef>
          </c:val>
          <c:extLst>
            <c:ext xmlns:c16="http://schemas.microsoft.com/office/drawing/2014/chart" uri="{C3380CC4-5D6E-409C-BE32-E72D297353CC}">
              <c16:uniqueId val="{00000000-B0D8-402E-964F-C219361EE2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862.99</c:v>
                </c:pt>
                <c:pt idx="2">
                  <c:v>782.91</c:v>
                </c:pt>
                <c:pt idx="3">
                  <c:v>783.21</c:v>
                </c:pt>
                <c:pt idx="4">
                  <c:v>902.04</c:v>
                </c:pt>
              </c:numCache>
            </c:numRef>
          </c:val>
          <c:smooth val="0"/>
          <c:extLst>
            <c:ext xmlns:c16="http://schemas.microsoft.com/office/drawing/2014/chart" uri="{C3380CC4-5D6E-409C-BE32-E72D297353CC}">
              <c16:uniqueId val="{00000001-B0D8-402E-964F-C219361EE2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55.38</c:v>
                </c:pt>
                <c:pt idx="2">
                  <c:v>55.37</c:v>
                </c:pt>
                <c:pt idx="3">
                  <c:v>56.17</c:v>
                </c:pt>
                <c:pt idx="4">
                  <c:v>50.65</c:v>
                </c:pt>
              </c:numCache>
            </c:numRef>
          </c:val>
          <c:extLst>
            <c:ext xmlns:c16="http://schemas.microsoft.com/office/drawing/2014/chart" uri="{C3380CC4-5D6E-409C-BE32-E72D297353CC}">
              <c16:uniqueId val="{00000000-0666-41E0-9E10-59CAD425C8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50.06</c:v>
                </c:pt>
                <c:pt idx="2">
                  <c:v>49.38</c:v>
                </c:pt>
                <c:pt idx="3">
                  <c:v>48.53</c:v>
                </c:pt>
                <c:pt idx="4">
                  <c:v>46.11</c:v>
                </c:pt>
              </c:numCache>
            </c:numRef>
          </c:val>
          <c:smooth val="0"/>
          <c:extLst>
            <c:ext xmlns:c16="http://schemas.microsoft.com/office/drawing/2014/chart" uri="{C3380CC4-5D6E-409C-BE32-E72D297353CC}">
              <c16:uniqueId val="{00000001-0666-41E0-9E10-59CAD425C8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261.77999999999997</c:v>
                </c:pt>
                <c:pt idx="2">
                  <c:v>253.09</c:v>
                </c:pt>
                <c:pt idx="3">
                  <c:v>251.48</c:v>
                </c:pt>
                <c:pt idx="4">
                  <c:v>323.18</c:v>
                </c:pt>
              </c:numCache>
            </c:numRef>
          </c:val>
          <c:extLst>
            <c:ext xmlns:c16="http://schemas.microsoft.com/office/drawing/2014/chart" uri="{C3380CC4-5D6E-409C-BE32-E72D297353CC}">
              <c16:uniqueId val="{00000000-E387-4519-B3B4-3090BEACD0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E387-4519-B3B4-3090BEACD0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中能登町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17119</v>
      </c>
      <c r="AM8" s="46"/>
      <c r="AN8" s="46"/>
      <c r="AO8" s="46"/>
      <c r="AP8" s="46"/>
      <c r="AQ8" s="46"/>
      <c r="AR8" s="46"/>
      <c r="AS8" s="46"/>
      <c r="AT8" s="45">
        <f>データ!T6</f>
        <v>89.45</v>
      </c>
      <c r="AU8" s="45"/>
      <c r="AV8" s="45"/>
      <c r="AW8" s="45"/>
      <c r="AX8" s="45"/>
      <c r="AY8" s="45"/>
      <c r="AZ8" s="45"/>
      <c r="BA8" s="45"/>
      <c r="BB8" s="45">
        <f>データ!U6</f>
        <v>191.38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42.09</v>
      </c>
      <c r="J10" s="45"/>
      <c r="K10" s="45"/>
      <c r="L10" s="45"/>
      <c r="M10" s="45"/>
      <c r="N10" s="45"/>
      <c r="O10" s="45"/>
      <c r="P10" s="45">
        <f>データ!P6</f>
        <v>2.13</v>
      </c>
      <c r="Q10" s="45"/>
      <c r="R10" s="45"/>
      <c r="S10" s="45"/>
      <c r="T10" s="45"/>
      <c r="U10" s="45"/>
      <c r="V10" s="45"/>
      <c r="W10" s="45">
        <f>データ!Q6</f>
        <v>100</v>
      </c>
      <c r="X10" s="45"/>
      <c r="Y10" s="45"/>
      <c r="Z10" s="45"/>
      <c r="AA10" s="45"/>
      <c r="AB10" s="45"/>
      <c r="AC10" s="45"/>
      <c r="AD10" s="46">
        <f>データ!R6</f>
        <v>3300</v>
      </c>
      <c r="AE10" s="46"/>
      <c r="AF10" s="46"/>
      <c r="AG10" s="46"/>
      <c r="AH10" s="46"/>
      <c r="AI10" s="46"/>
      <c r="AJ10" s="46"/>
      <c r="AK10" s="2"/>
      <c r="AL10" s="46">
        <f>データ!V6</f>
        <v>361</v>
      </c>
      <c r="AM10" s="46"/>
      <c r="AN10" s="46"/>
      <c r="AO10" s="46"/>
      <c r="AP10" s="46"/>
      <c r="AQ10" s="46"/>
      <c r="AR10" s="46"/>
      <c r="AS10" s="46"/>
      <c r="AT10" s="45">
        <f>データ!W6</f>
        <v>0.05</v>
      </c>
      <c r="AU10" s="45"/>
      <c r="AV10" s="45"/>
      <c r="AW10" s="45"/>
      <c r="AX10" s="45"/>
      <c r="AY10" s="45"/>
      <c r="AZ10" s="45"/>
      <c r="BA10" s="45"/>
      <c r="BB10" s="45">
        <f>データ!X6</f>
        <v>7220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iIAERQNZ6QRa8CV2/Voz1t+0/xg6LM4iAc+u62Z/Ef+19qW6sN5sT5MHkbeFaxMKFBE6V4P+rT2Kxcu2u2zjdw==" saltValue="HIvJbylv0UZznj3IANVK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174076</v>
      </c>
      <c r="D6" s="19">
        <f t="shared" si="3"/>
        <v>46</v>
      </c>
      <c r="E6" s="19">
        <f t="shared" si="3"/>
        <v>18</v>
      </c>
      <c r="F6" s="19">
        <f t="shared" si="3"/>
        <v>1</v>
      </c>
      <c r="G6" s="19">
        <f t="shared" si="3"/>
        <v>0</v>
      </c>
      <c r="H6" s="19" t="str">
        <f t="shared" si="3"/>
        <v>石川県　中能登町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42.09</v>
      </c>
      <c r="P6" s="20">
        <f t="shared" si="3"/>
        <v>2.13</v>
      </c>
      <c r="Q6" s="20">
        <f t="shared" si="3"/>
        <v>100</v>
      </c>
      <c r="R6" s="20">
        <f t="shared" si="3"/>
        <v>3300</v>
      </c>
      <c r="S6" s="20">
        <f t="shared" si="3"/>
        <v>17119</v>
      </c>
      <c r="T6" s="20">
        <f t="shared" si="3"/>
        <v>89.45</v>
      </c>
      <c r="U6" s="20">
        <f t="shared" si="3"/>
        <v>191.38</v>
      </c>
      <c r="V6" s="20">
        <f t="shared" si="3"/>
        <v>361</v>
      </c>
      <c r="W6" s="20">
        <f t="shared" si="3"/>
        <v>0.05</v>
      </c>
      <c r="X6" s="20">
        <f t="shared" si="3"/>
        <v>7220</v>
      </c>
      <c r="Y6" s="21" t="str">
        <f>IF(Y7="",NA(),Y7)</f>
        <v>-</v>
      </c>
      <c r="Z6" s="21">
        <f t="shared" ref="Z6:AH6" si="4">IF(Z7="",NA(),Z7)</f>
        <v>100</v>
      </c>
      <c r="AA6" s="21">
        <f t="shared" si="4"/>
        <v>100</v>
      </c>
      <c r="AB6" s="21">
        <f t="shared" si="4"/>
        <v>100</v>
      </c>
      <c r="AC6" s="21">
        <f t="shared" si="4"/>
        <v>100</v>
      </c>
      <c r="AD6" s="21" t="str">
        <f t="shared" si="4"/>
        <v>-</v>
      </c>
      <c r="AE6" s="21">
        <f t="shared" si="4"/>
        <v>89.75</v>
      </c>
      <c r="AF6" s="21">
        <f t="shared" si="4"/>
        <v>96.14</v>
      </c>
      <c r="AG6" s="21">
        <f t="shared" si="4"/>
        <v>95.6</v>
      </c>
      <c r="AH6" s="21">
        <f t="shared" si="4"/>
        <v>93.57</v>
      </c>
      <c r="AI6" s="20" t="str">
        <f>IF(AI7="","",IF(AI7="-","【-】","【"&amp;SUBSTITUTE(TEXT(AI7,"#,##0.00"),"-","△")&amp;"】"))</f>
        <v>【93.47】</v>
      </c>
      <c r="AJ6" s="21" t="str">
        <f>IF(AJ7="",NA(),AJ7)</f>
        <v>-</v>
      </c>
      <c r="AK6" s="20">
        <f t="shared" ref="AK6:AS6" si="5">IF(AK7="",NA(),AK7)</f>
        <v>0</v>
      </c>
      <c r="AL6" s="20">
        <f t="shared" si="5"/>
        <v>0</v>
      </c>
      <c r="AM6" s="20">
        <f t="shared" si="5"/>
        <v>0</v>
      </c>
      <c r="AN6" s="20">
        <f t="shared" si="5"/>
        <v>0</v>
      </c>
      <c r="AO6" s="21" t="str">
        <f t="shared" si="5"/>
        <v>-</v>
      </c>
      <c r="AP6" s="21">
        <f t="shared" si="5"/>
        <v>249.76</v>
      </c>
      <c r="AQ6" s="21">
        <f t="shared" si="5"/>
        <v>237</v>
      </c>
      <c r="AR6" s="21">
        <f t="shared" si="5"/>
        <v>257.23</v>
      </c>
      <c r="AS6" s="21">
        <f t="shared" si="5"/>
        <v>293.54000000000002</v>
      </c>
      <c r="AT6" s="20" t="str">
        <f>IF(AT7="","",IF(AT7="-","【-】","【"&amp;SUBSTITUTE(TEXT(AT7,"#,##0.00"),"-","△")&amp;"】"))</f>
        <v>【264.35】</v>
      </c>
      <c r="AU6" s="21" t="str">
        <f>IF(AU7="",NA(),AU7)</f>
        <v>-</v>
      </c>
      <c r="AV6" s="21">
        <f t="shared" ref="AV6:BD6" si="6">IF(AV7="",NA(),AV7)</f>
        <v>362.66</v>
      </c>
      <c r="AW6" s="21">
        <f t="shared" si="6"/>
        <v>201.75</v>
      </c>
      <c r="AX6" s="21">
        <f t="shared" si="6"/>
        <v>255.61</v>
      </c>
      <c r="AY6" s="21">
        <f t="shared" si="6"/>
        <v>230.76</v>
      </c>
      <c r="AZ6" s="21" t="str">
        <f t="shared" si="6"/>
        <v>-</v>
      </c>
      <c r="BA6" s="21">
        <f t="shared" si="6"/>
        <v>256.37</v>
      </c>
      <c r="BB6" s="21">
        <f t="shared" si="6"/>
        <v>135.35</v>
      </c>
      <c r="BC6" s="21">
        <f t="shared" si="6"/>
        <v>150.91999999999999</v>
      </c>
      <c r="BD6" s="21">
        <f t="shared" si="6"/>
        <v>151.72</v>
      </c>
      <c r="BE6" s="20" t="str">
        <f>IF(BE7="","",IF(BE7="-","【-】","【"&amp;SUBSTITUTE(TEXT(BE7,"#,##0.00"),"-","△")&amp;"】"))</f>
        <v>【155.91】</v>
      </c>
      <c r="BF6" s="21" t="str">
        <f>IF(BF7="",NA(),BF7)</f>
        <v>-</v>
      </c>
      <c r="BG6" s="21">
        <f t="shared" ref="BG6:BO6" si="7">IF(BG7="",NA(),BG7)</f>
        <v>1258.82</v>
      </c>
      <c r="BH6" s="21">
        <f t="shared" si="7"/>
        <v>1036.31</v>
      </c>
      <c r="BI6" s="21">
        <f t="shared" si="7"/>
        <v>917.9</v>
      </c>
      <c r="BJ6" s="21">
        <f t="shared" si="7"/>
        <v>908.49</v>
      </c>
      <c r="BK6" s="21" t="str">
        <f t="shared" si="7"/>
        <v>-</v>
      </c>
      <c r="BL6" s="21">
        <f t="shared" si="7"/>
        <v>862.99</v>
      </c>
      <c r="BM6" s="21">
        <f t="shared" si="7"/>
        <v>782.91</v>
      </c>
      <c r="BN6" s="21">
        <f t="shared" si="7"/>
        <v>783.21</v>
      </c>
      <c r="BO6" s="21">
        <f t="shared" si="7"/>
        <v>902.04</v>
      </c>
      <c r="BP6" s="20" t="str">
        <f>IF(BP7="","",IF(BP7="-","【-】","【"&amp;SUBSTITUTE(TEXT(BP7,"#,##0.00"),"-","△")&amp;"】"))</f>
        <v>【881.57】</v>
      </c>
      <c r="BQ6" s="21" t="str">
        <f>IF(BQ7="",NA(),BQ7)</f>
        <v>-</v>
      </c>
      <c r="BR6" s="21">
        <f t="shared" ref="BR6:BZ6" si="8">IF(BR7="",NA(),BR7)</f>
        <v>55.38</v>
      </c>
      <c r="BS6" s="21">
        <f t="shared" si="8"/>
        <v>55.37</v>
      </c>
      <c r="BT6" s="21">
        <f t="shared" si="8"/>
        <v>56.17</v>
      </c>
      <c r="BU6" s="21">
        <f t="shared" si="8"/>
        <v>50.65</v>
      </c>
      <c r="BV6" s="21" t="str">
        <f t="shared" si="8"/>
        <v>-</v>
      </c>
      <c r="BW6" s="21">
        <f t="shared" si="8"/>
        <v>50.06</v>
      </c>
      <c r="BX6" s="21">
        <f t="shared" si="8"/>
        <v>49.38</v>
      </c>
      <c r="BY6" s="21">
        <f t="shared" si="8"/>
        <v>48.53</v>
      </c>
      <c r="BZ6" s="21">
        <f t="shared" si="8"/>
        <v>46.11</v>
      </c>
      <c r="CA6" s="20" t="str">
        <f>IF(CA7="","",IF(CA7="-","【-】","【"&amp;SUBSTITUTE(TEXT(CA7,"#,##0.00"),"-","△")&amp;"】"))</f>
        <v>【46.46】</v>
      </c>
      <c r="CB6" s="21" t="str">
        <f>IF(CB7="",NA(),CB7)</f>
        <v>-</v>
      </c>
      <c r="CC6" s="21">
        <f t="shared" ref="CC6:CK6" si="9">IF(CC7="",NA(),CC7)</f>
        <v>261.77999999999997</v>
      </c>
      <c r="CD6" s="21">
        <f t="shared" si="9"/>
        <v>253.09</v>
      </c>
      <c r="CE6" s="21">
        <f t="shared" si="9"/>
        <v>251.48</v>
      </c>
      <c r="CF6" s="21">
        <f t="shared" si="9"/>
        <v>323.18</v>
      </c>
      <c r="CG6" s="21" t="str">
        <f t="shared" si="9"/>
        <v>-</v>
      </c>
      <c r="CH6" s="21">
        <f t="shared" si="9"/>
        <v>309.22000000000003</v>
      </c>
      <c r="CI6" s="21">
        <f t="shared" si="9"/>
        <v>316.97000000000003</v>
      </c>
      <c r="CJ6" s="21">
        <f t="shared" si="9"/>
        <v>326.17</v>
      </c>
      <c r="CK6" s="21">
        <f t="shared" si="9"/>
        <v>336.93</v>
      </c>
      <c r="CL6" s="20" t="str">
        <f>IF(CL7="","",IF(CL7="-","【-】","【"&amp;SUBSTITUTE(TEXT(CL7,"#,##0.00"),"-","△")&amp;"】"))</f>
        <v>【339.86】</v>
      </c>
      <c r="CM6" s="21" t="str">
        <f>IF(CM7="",NA(),CM7)</f>
        <v>-</v>
      </c>
      <c r="CN6" s="21">
        <f t="shared" ref="CN6:CV6" si="10">IF(CN7="",NA(),CN7)</f>
        <v>47.06</v>
      </c>
      <c r="CO6" s="21">
        <f t="shared" si="10"/>
        <v>52.94</v>
      </c>
      <c r="CP6" s="21">
        <f t="shared" si="10"/>
        <v>52.94</v>
      </c>
      <c r="CQ6" s="21">
        <f t="shared" si="10"/>
        <v>52.94</v>
      </c>
      <c r="CR6" s="21" t="str">
        <f t="shared" si="10"/>
        <v>-</v>
      </c>
      <c r="CS6" s="21">
        <f t="shared" si="10"/>
        <v>47.35</v>
      </c>
      <c r="CT6" s="21">
        <f t="shared" si="10"/>
        <v>46.36</v>
      </c>
      <c r="CU6" s="21">
        <f t="shared" si="10"/>
        <v>46.45</v>
      </c>
      <c r="CV6" s="21">
        <f t="shared" si="10"/>
        <v>45.36</v>
      </c>
      <c r="CW6" s="20" t="str">
        <f>IF(CW7="","",IF(CW7="-","【-】","【"&amp;SUBSTITUTE(TEXT(CW7,"#,##0.00"),"-","△")&amp;"】"))</f>
        <v>【45.78】</v>
      </c>
      <c r="CX6" s="21" t="str">
        <f>IF(CX7="",NA(),CX7)</f>
        <v>-</v>
      </c>
      <c r="CY6" s="21">
        <f t="shared" ref="CY6:DG6" si="11">IF(CY7="",NA(),CY7)</f>
        <v>100</v>
      </c>
      <c r="CZ6" s="21">
        <f t="shared" si="11"/>
        <v>100</v>
      </c>
      <c r="DA6" s="21">
        <f t="shared" si="11"/>
        <v>100</v>
      </c>
      <c r="DB6" s="21">
        <f t="shared" si="11"/>
        <v>100</v>
      </c>
      <c r="DC6" s="21" t="str">
        <f t="shared" si="11"/>
        <v>-</v>
      </c>
      <c r="DD6" s="21">
        <f t="shared" si="11"/>
        <v>81.209999999999994</v>
      </c>
      <c r="DE6" s="21">
        <f t="shared" si="11"/>
        <v>83.08</v>
      </c>
      <c r="DF6" s="21">
        <f t="shared" si="11"/>
        <v>82.61</v>
      </c>
      <c r="DG6" s="21">
        <f t="shared" si="11"/>
        <v>82.21</v>
      </c>
      <c r="DH6" s="20" t="str">
        <f>IF(DH7="","",IF(DH7="-","【-】","【"&amp;SUBSTITUTE(TEXT(DH7,"#,##0.00"),"-","△")&amp;"】"))</f>
        <v>【81.82】</v>
      </c>
      <c r="DI6" s="21" t="str">
        <f>IF(DI7="",NA(),DI7)</f>
        <v>-</v>
      </c>
      <c r="DJ6" s="21">
        <f t="shared" ref="DJ6:DR6" si="12">IF(DJ7="",NA(),DJ7)</f>
        <v>6.27</v>
      </c>
      <c r="DK6" s="21">
        <f t="shared" si="12"/>
        <v>11.8</v>
      </c>
      <c r="DL6" s="21">
        <f t="shared" si="12"/>
        <v>17.7</v>
      </c>
      <c r="DM6" s="21">
        <f t="shared" si="12"/>
        <v>23.6</v>
      </c>
      <c r="DN6" s="21" t="str">
        <f t="shared" si="12"/>
        <v>-</v>
      </c>
      <c r="DO6" s="21">
        <f t="shared" si="12"/>
        <v>39.64</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174076</v>
      </c>
      <c r="D7" s="23">
        <v>46</v>
      </c>
      <c r="E7" s="23">
        <v>18</v>
      </c>
      <c r="F7" s="23">
        <v>1</v>
      </c>
      <c r="G7" s="23">
        <v>0</v>
      </c>
      <c r="H7" s="23" t="s">
        <v>96</v>
      </c>
      <c r="I7" s="23" t="s">
        <v>97</v>
      </c>
      <c r="J7" s="23" t="s">
        <v>98</v>
      </c>
      <c r="K7" s="23" t="s">
        <v>99</v>
      </c>
      <c r="L7" s="23" t="s">
        <v>100</v>
      </c>
      <c r="M7" s="23" t="s">
        <v>101</v>
      </c>
      <c r="N7" s="24" t="s">
        <v>102</v>
      </c>
      <c r="O7" s="24">
        <v>42.09</v>
      </c>
      <c r="P7" s="24">
        <v>2.13</v>
      </c>
      <c r="Q7" s="24">
        <v>100</v>
      </c>
      <c r="R7" s="24">
        <v>3300</v>
      </c>
      <c r="S7" s="24">
        <v>17119</v>
      </c>
      <c r="T7" s="24">
        <v>89.45</v>
      </c>
      <c r="U7" s="24">
        <v>191.38</v>
      </c>
      <c r="V7" s="24">
        <v>361</v>
      </c>
      <c r="W7" s="24">
        <v>0.05</v>
      </c>
      <c r="X7" s="24">
        <v>7220</v>
      </c>
      <c r="Y7" s="24" t="s">
        <v>102</v>
      </c>
      <c r="Z7" s="24">
        <v>100</v>
      </c>
      <c r="AA7" s="24">
        <v>100</v>
      </c>
      <c r="AB7" s="24">
        <v>100</v>
      </c>
      <c r="AC7" s="24">
        <v>100</v>
      </c>
      <c r="AD7" s="24" t="s">
        <v>102</v>
      </c>
      <c r="AE7" s="24">
        <v>89.75</v>
      </c>
      <c r="AF7" s="24">
        <v>96.14</v>
      </c>
      <c r="AG7" s="24">
        <v>95.6</v>
      </c>
      <c r="AH7" s="24">
        <v>93.57</v>
      </c>
      <c r="AI7" s="24">
        <v>93.47</v>
      </c>
      <c r="AJ7" s="24" t="s">
        <v>102</v>
      </c>
      <c r="AK7" s="24">
        <v>0</v>
      </c>
      <c r="AL7" s="24">
        <v>0</v>
      </c>
      <c r="AM7" s="24">
        <v>0</v>
      </c>
      <c r="AN7" s="24">
        <v>0</v>
      </c>
      <c r="AO7" s="24" t="s">
        <v>102</v>
      </c>
      <c r="AP7" s="24">
        <v>249.76</v>
      </c>
      <c r="AQ7" s="24">
        <v>237</v>
      </c>
      <c r="AR7" s="24">
        <v>257.23</v>
      </c>
      <c r="AS7" s="24">
        <v>293.54000000000002</v>
      </c>
      <c r="AT7" s="24">
        <v>264.35000000000002</v>
      </c>
      <c r="AU7" s="24" t="s">
        <v>102</v>
      </c>
      <c r="AV7" s="24">
        <v>362.66</v>
      </c>
      <c r="AW7" s="24">
        <v>201.75</v>
      </c>
      <c r="AX7" s="24">
        <v>255.61</v>
      </c>
      <c r="AY7" s="24">
        <v>230.76</v>
      </c>
      <c r="AZ7" s="24" t="s">
        <v>102</v>
      </c>
      <c r="BA7" s="24">
        <v>256.37</v>
      </c>
      <c r="BB7" s="24">
        <v>135.35</v>
      </c>
      <c r="BC7" s="24">
        <v>150.91999999999999</v>
      </c>
      <c r="BD7" s="24">
        <v>151.72</v>
      </c>
      <c r="BE7" s="24">
        <v>155.91</v>
      </c>
      <c r="BF7" s="24" t="s">
        <v>102</v>
      </c>
      <c r="BG7" s="24">
        <v>1258.82</v>
      </c>
      <c r="BH7" s="24">
        <v>1036.31</v>
      </c>
      <c r="BI7" s="24">
        <v>917.9</v>
      </c>
      <c r="BJ7" s="24">
        <v>908.49</v>
      </c>
      <c r="BK7" s="24" t="s">
        <v>102</v>
      </c>
      <c r="BL7" s="24">
        <v>862.99</v>
      </c>
      <c r="BM7" s="24">
        <v>782.91</v>
      </c>
      <c r="BN7" s="24">
        <v>783.21</v>
      </c>
      <c r="BO7" s="24">
        <v>902.04</v>
      </c>
      <c r="BP7" s="24">
        <v>881.57</v>
      </c>
      <c r="BQ7" s="24" t="s">
        <v>102</v>
      </c>
      <c r="BR7" s="24">
        <v>55.38</v>
      </c>
      <c r="BS7" s="24">
        <v>55.37</v>
      </c>
      <c r="BT7" s="24">
        <v>56.17</v>
      </c>
      <c r="BU7" s="24">
        <v>50.65</v>
      </c>
      <c r="BV7" s="24" t="s">
        <v>102</v>
      </c>
      <c r="BW7" s="24">
        <v>50.06</v>
      </c>
      <c r="BX7" s="24">
        <v>49.38</v>
      </c>
      <c r="BY7" s="24">
        <v>48.53</v>
      </c>
      <c r="BZ7" s="24">
        <v>46.11</v>
      </c>
      <c r="CA7" s="24">
        <v>46.46</v>
      </c>
      <c r="CB7" s="24" t="s">
        <v>102</v>
      </c>
      <c r="CC7" s="24">
        <v>261.77999999999997</v>
      </c>
      <c r="CD7" s="24">
        <v>253.09</v>
      </c>
      <c r="CE7" s="24">
        <v>251.48</v>
      </c>
      <c r="CF7" s="24">
        <v>323.18</v>
      </c>
      <c r="CG7" s="24" t="s">
        <v>102</v>
      </c>
      <c r="CH7" s="24">
        <v>309.22000000000003</v>
      </c>
      <c r="CI7" s="24">
        <v>316.97000000000003</v>
      </c>
      <c r="CJ7" s="24">
        <v>326.17</v>
      </c>
      <c r="CK7" s="24">
        <v>336.93</v>
      </c>
      <c r="CL7" s="24">
        <v>339.86</v>
      </c>
      <c r="CM7" s="24" t="s">
        <v>102</v>
      </c>
      <c r="CN7" s="24">
        <v>47.06</v>
      </c>
      <c r="CO7" s="24">
        <v>52.94</v>
      </c>
      <c r="CP7" s="24">
        <v>52.94</v>
      </c>
      <c r="CQ7" s="24">
        <v>52.94</v>
      </c>
      <c r="CR7" s="24" t="s">
        <v>102</v>
      </c>
      <c r="CS7" s="24">
        <v>47.35</v>
      </c>
      <c r="CT7" s="24">
        <v>46.36</v>
      </c>
      <c r="CU7" s="24">
        <v>46.45</v>
      </c>
      <c r="CV7" s="24">
        <v>45.36</v>
      </c>
      <c r="CW7" s="24">
        <v>45.78</v>
      </c>
      <c r="CX7" s="24" t="s">
        <v>102</v>
      </c>
      <c r="CY7" s="24">
        <v>100</v>
      </c>
      <c r="CZ7" s="24">
        <v>100</v>
      </c>
      <c r="DA7" s="24">
        <v>100</v>
      </c>
      <c r="DB7" s="24">
        <v>100</v>
      </c>
      <c r="DC7" s="24" t="s">
        <v>102</v>
      </c>
      <c r="DD7" s="24">
        <v>81.209999999999994</v>
      </c>
      <c r="DE7" s="24">
        <v>83.08</v>
      </c>
      <c r="DF7" s="24">
        <v>82.61</v>
      </c>
      <c r="DG7" s="24">
        <v>82.21</v>
      </c>
      <c r="DH7" s="24">
        <v>81.819999999999993</v>
      </c>
      <c r="DI7" s="24" t="s">
        <v>102</v>
      </c>
      <c r="DJ7" s="24">
        <v>6.27</v>
      </c>
      <c r="DK7" s="24">
        <v>11.8</v>
      </c>
      <c r="DL7" s="24">
        <v>17.7</v>
      </c>
      <c r="DM7" s="24">
        <v>23.6</v>
      </c>
      <c r="DN7" s="24" t="s">
        <v>102</v>
      </c>
      <c r="DO7" s="24">
        <v>39.64</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2024-01-31T09:07:42Z</cp:lastPrinted>
  <dcterms:created xsi:type="dcterms:W3CDTF">2023-12-12T01:08:52Z</dcterms:created>
  <dcterms:modified xsi:type="dcterms:W3CDTF">2024-02-21T06:11:53Z</dcterms:modified>
  <cp:category/>
</cp:coreProperties>
</file>