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16.212\中能登町役場２\15_生活環境課\02_上水道\02_予算決算\09 公営企業に係る経営比較分析\R4決算\"/>
    </mc:Choice>
  </mc:AlternateContent>
  <workbookProtection workbookAlgorithmName="SHA-512" workbookHashValue="nC+hVNII4szwuUGsOyW8PToYdx5WXDB8SrtfkEPQCUbnN7FxetuWZbMBh66Q0LACgEqM0vgWcA12qtcJqlC8VA==" workbookSaltValue="AAwjayv0xELvx1zRuRedyg==" workbookSpinCount="100000" lockStructure="1"/>
  <bookViews>
    <workbookView xWindow="0" yWindow="0" windowWidth="20490" windowHeight="94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<sst xmlns="http://schemas.openxmlformats.org/spreadsheetml/2006/main" count="228" uniqueCount="113">
  <si>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</si>
  <si>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</si>
  <si>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</si>
  <si>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</si>
  <si>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</si>
  <si>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</si>
  <si>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</si>
  <si>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</si>
  <si>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</si>
  <si>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</si>
  <si>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</si>
  <si>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</si>
  <si>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</si>
  <si>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</si>
  <si>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</si>
  <si>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</si>
  <si>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</si>
  <si>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</si>
  <si>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</si>
  <si>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</si>
  <si>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</si>
  <si>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</si>
  <si>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</si>
  <si>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</si>
  <si>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</si>
  <si>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</si>
  <si>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</si>
  <si>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</si>
  <si>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</si>
  <si>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</si>
  <si>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</si>
  <si>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</si>
  <si>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</si>
  <si>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</si>
  <si>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</si>
  <si>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</si>
  <si>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</si>
  <si>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</si>
  <si>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</si>
  <si>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</si>
  <si>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</si>
  <si>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</si>
  <si>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</si>
  <si>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</si>
  <si>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</si>
  <si>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</si>
  <si>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</si>
  <si>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</si>
  <si>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</si>
  <si>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</si>
  <si>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</si>
  <si>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</si>
  <si>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</si>
  <si>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</si>
  <si>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</si>
  <si>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</si>
  <si>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</si>
  <si>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</si>
  <si>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</si>
  <si>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</si>
  <si>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</si>
  <si>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</si>
  <si>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</si>
  <si>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</si>
  <si>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</si>
  <si>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</si>
  <si>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</si>
  <si>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</si>
  <si>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</si>
  <si>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</si>
  <si>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</si>
  <si>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</si>
  <si>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</si>
  <si>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</si>
  <si>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</si>
  <si>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</si>
  <si>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</si>
  <si>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</si>
  <si>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</si>
  <si>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</si>
  <si>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</si>
  <si>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</si>
  <si>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</si>
  <si>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</si>
  <si>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</si>
  <si>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</si>
  <si>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</si>
  <si>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</si>
  <si>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</si>
  <si>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</si>
  <si>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</si>
  <si>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</si>
  <si>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</si>
  <si>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</si>
  <si>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</si>
  <si>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</si>
  <si>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</si>
  <si>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</si>
  <si>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</si>
  <si>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</si>
  <si>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</si>
  <si>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</si>
  <si>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</si>
  <si>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</si>
  <si>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</si>
  <si>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</si>
  <si>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</si>
  <si>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</si>
  <si>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</si>
  <si>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</si>
  <si>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①有形固定資産減価償却率：資産の老朽化度合は微増しているものの、老朽管更新事業を計画的に進めている。今後も経営に与える影響を踏まえながらの適切な投資計画が必要と考える。
②管路経年化率：法定耐用年数を経過した管路はないものの、資産の老朽化度合はゆるかやな増加が見られる。今後も経営に与える影響を踏まえながら事業費の平準化を図るなど、計画的かつ効率的な更新が必要と考える。
③管路更新率：老朽管更新事業を計画的に進めているものの、更新等の財源確保や経営に与える影響は今後厳しいものがある。これらを踏まえながら適切な管路更新が必要と考える。</t>
  </si>
  <si>
    <t xml:space="preserve">①経常収支比率
人口減少などによる給水収益が減少する一方で、減価償却費は年々増加している状況は続いていますが、料金を改定したことで６期振りに黒字となりました。今後も引き続き、維持管理費や減価償却費の抑制に取り組んでいく予定としています。
②累積欠損金比率
料金改定による黒字化で欠損金の一部に対して補填することが出来たため、今後は経常収支比率も注視しながら経営の安定化に努めていきたい。
③流動比率
現金預金等も含め資産の流動性が横ばいで推移している。統廃合によるダウンサイジングは実施済みであり、残る施設の経年劣化による維持管理費の増加が問題となるため、料金改定による経常利益の確保と累積欠損金の解消を並行して進めながら現金比率を向上させていきたい。
⑤料金回収率
水量的にも減少傾向が見込まれることに併せて、回収率も減少していく見込みであるため、滞納整理等により回収率を向上させていきたい。
⑦施設利用率
施設の統廃合整備は完了しているが、人口減少に伴い水需要は減少傾向にあることから、今後の状況を見据えた検討が必要となる。
⑧有収率
施設統廃合および管路ループ化で一時的に上昇したものの配水圧力等の調整バランスが難しく、早期のリバランスを行う必要がある。
</t>
    <rPh sb="44" eb="46">
      <t>ジョウキョウ</t>
    </rPh>
    <rPh sb="47" eb="48">
      <t>ツヅ</t>
    </rPh>
    <rPh sb="55" eb="57">
      <t>リョウキン</t>
    </rPh>
    <rPh sb="58" eb="60">
      <t>カイテイ</t>
    </rPh>
    <rPh sb="66" eb="67">
      <t>キ</t>
    </rPh>
    <rPh sb="67" eb="68">
      <t>ブ</t>
    </rPh>
    <rPh sb="70" eb="71">
      <t>クロ</t>
    </rPh>
    <rPh sb="79" eb="81">
      <t>コンゴ</t>
    </rPh>
    <rPh sb="82" eb="83">
      <t>ヒ</t>
    </rPh>
    <rPh sb="84" eb="85">
      <t>ツヅ</t>
    </rPh>
    <rPh sb="109" eb="111">
      <t>ヨテイ</t>
    </rPh>
    <rPh sb="128" eb="132">
      <t>リョウキンカイテイ</t>
    </rPh>
    <rPh sb="135" eb="138">
      <t>クロジカ</t>
    </rPh>
    <rPh sb="143" eb="145">
      <t>イチブ</t>
    </rPh>
    <rPh sb="146" eb="147">
      <t>タイ</t>
    </rPh>
    <rPh sb="156" eb="158">
      <t>デキ</t>
    </rPh>
    <rPh sb="162" eb="164">
      <t>コンゴ</t>
    </rPh>
    <rPh sb="165" eb="169">
      <t>ケイジョウシュウシ</t>
    </rPh>
    <rPh sb="169" eb="171">
      <t>ヒリツ</t>
    </rPh>
    <rPh sb="172" eb="174">
      <t>チュウシ</t>
    </rPh>
    <rPh sb="181" eb="184">
      <t>アンテイカ</t>
    </rPh>
    <rPh sb="185" eb="186">
      <t>ツト</t>
    </rPh>
    <rPh sb="206" eb="207">
      <t>フク</t>
    </rPh>
    <rPh sb="213" eb="214">
      <t>セイ</t>
    </rPh>
    <rPh sb="215" eb="216">
      <t>ヨコ</t>
    </rPh>
    <rPh sb="219" eb="221">
      <t>スイイ</t>
    </rPh>
    <rPh sb="226" eb="229">
      <t>トウハイゴウ</t>
    </rPh>
    <rPh sb="241" eb="243">
      <t>ジッシ</t>
    </rPh>
    <rPh sb="243" eb="244">
      <t>ズ</t>
    </rPh>
    <rPh sb="249" eb="250">
      <t>ノコ</t>
    </rPh>
    <rPh sb="270" eb="272">
      <t>モンダイ</t>
    </rPh>
    <rPh sb="278" eb="282">
      <t>リョウキンカイテイ</t>
    </rPh>
    <rPh sb="293" eb="298">
      <t>ルイセキケッソンキン</t>
    </rPh>
    <rPh sb="299" eb="301">
      <t>カイショウ</t>
    </rPh>
    <rPh sb="302" eb="304">
      <t>ヘイコウ</t>
    </rPh>
    <rPh sb="306" eb="307">
      <t>スス</t>
    </rPh>
    <rPh sb="311" eb="313">
      <t>ゲンキン</t>
    </rPh>
    <rPh sb="313" eb="315">
      <t>ヒリツ</t>
    </rPh>
    <rPh sb="316" eb="318">
      <t>コウジョウ</t>
    </rPh>
    <rPh sb="334" eb="336">
      <t>スイリョウ</t>
    </rPh>
    <rPh sb="336" eb="337">
      <t>テキ</t>
    </rPh>
    <rPh sb="352" eb="353">
      <t>アワ</t>
    </rPh>
    <rPh sb="357" eb="358">
      <t>シュウ</t>
    </rPh>
    <rPh sb="375" eb="377">
      <t>タイノウ</t>
    </rPh>
    <rPh sb="377" eb="379">
      <t>セイリ</t>
    </rPh>
    <rPh sb="379" eb="380">
      <t>ナド</t>
    </rPh>
    <rPh sb="383" eb="386">
      <t>カイシュウリツ</t>
    </rPh>
    <rPh sb="387" eb="389">
      <t>コウジョウ</t>
    </rPh>
    <rPh sb="470" eb="472">
      <t>シセツ</t>
    </rPh>
    <rPh sb="472" eb="475">
      <t>トウハイゴウ</t>
    </rPh>
    <rPh sb="478" eb="480">
      <t>カンロ</t>
    </rPh>
    <rPh sb="483" eb="484">
      <t>カ</t>
    </rPh>
    <rPh sb="485" eb="488">
      <t>イチジテキ</t>
    </rPh>
    <rPh sb="489" eb="491">
      <t>ジョウショウ</t>
    </rPh>
    <rPh sb="496" eb="498">
      <t>ハイスイ</t>
    </rPh>
    <rPh sb="498" eb="500">
      <t>アツリョク</t>
    </rPh>
    <rPh sb="500" eb="501">
      <t>トウ</t>
    </rPh>
    <rPh sb="502" eb="504">
      <t>チョウセイ</t>
    </rPh>
    <rPh sb="509" eb="510">
      <t>ムズカ</t>
    </rPh>
    <rPh sb="513" eb="515">
      <t>ソウキ</t>
    </rPh>
    <rPh sb="522" eb="523">
      <t>オコナ</t>
    </rPh>
    <rPh sb="524" eb="526">
      <t>ヒツヨウ</t>
    </rPh>
    <phoneticPr fontId="4"/>
  </si>
  <si>
    <t>　人口減少等に伴う給水収益の減少は避けられない状況であり、令和4年度に料金の改定を実施したので、すう勢を捉えながら経営の適正化に努めていきたい。
　また、資本的支出による老朽管更新事業を単年度収支に過度な影響を与えないよう計画的に推進することで、経営基盤の強化を図る必要がある。</t>
    <rPh sb="52" eb="53">
      <t>トラ</t>
    </rPh>
    <rPh sb="62" eb="63">
      <t>カ</t>
    </rPh>
    <rPh sb="64" eb="65">
      <t>ツト</t>
    </rPh>
    <rPh sb="77" eb="79">
      <t>シホン</t>
    </rPh>
    <rPh sb="79" eb="82">
      <t>テキシシュツ</t>
    </rPh>
    <rPh sb="93" eb="96">
      <t>タンネンド</t>
    </rPh>
    <rPh sb="96" eb="98">
      <t>シュウシ</t>
    </rPh>
    <rPh sb="99" eb="101">
      <t>カド</t>
    </rPh>
    <rPh sb="102" eb="104">
      <t>エイキョウ</t>
    </rPh>
    <rPh sb="105" eb="106">
      <t>アタ</t>
    </rPh>
    <rPh sb="111" eb="114">
      <t>ケイカクテキ</t>
    </rPh>
    <rPh sb="115" eb="11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</si>
</sst>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0.79</c:v>
                </c:pt>
                <c:pt idx="2">
                  <c:v>1.27</c:v>
                </c:pt>
                <c:pt idx="3">
                  <c:v>0.26</c:v>
                </c:pt>
                <c:pt idx="4" formatCode="#,##0.00;&quot;△&quot;#,##0.00">
                  <c:v>0</c:v>
                </c:pt>
              </c:numCache>
            </c:numRef>
          </c:val>
          <c:extLst>
            <c:ext xmlns:c16="http://schemas.microsoft.com/office/drawing/2014/chart" uri="{C3380CC4-5D6E-409C-BE32-E72D297353CC}">
              <c16:uniqueId val="{00000000-D569-4640-9916-417BC3656C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D569-4640-9916-417BC3656C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60.36</c:v>
                </c:pt>
                <c:pt idx="1">
                  <c:v>59.91</c:v>
                </c:pt>
                <c:pt idx="2">
                  <c:v>59.51</c:v>
                </c:pt>
                <c:pt idx="3">
                  <c:v>61.04</c:v>
                </c:pt>
                <c:pt idx="4">
                  <c:v>62.58</c:v>
                </c:pt>
              </c:numCache>
            </c:numRef>
          </c:val>
          <c:extLst>
            <c:ext xmlns:c16="http://schemas.microsoft.com/office/drawing/2014/chart" uri="{C3380CC4-5D6E-409C-BE32-E72D297353CC}">
              <c16:uniqueId val="{00000000-5130-4E5E-80C5-806C734D6D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130-4E5E-80C5-806C734D6D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87.55</c:v>
                </c:pt>
                <c:pt idx="1">
                  <c:v>90.43</c:v>
                </c:pt>
                <c:pt idx="2">
                  <c:v>91.43</c:v>
                </c:pt>
                <c:pt idx="3">
                  <c:v>86.87</c:v>
                </c:pt>
                <c:pt idx="4">
                  <c:v>84.67</c:v>
                </c:pt>
              </c:numCache>
            </c:numRef>
          </c:val>
          <c:extLst>
            <c:ext xmlns:c16="http://schemas.microsoft.com/office/drawing/2014/chart" uri="{C3380CC4-5D6E-409C-BE32-E72D297353CC}">
              <c16:uniqueId val="{00000000-7837-42D9-B99F-32C04794A6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837-42D9-B99F-32C04794A6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95.76</c:v>
                </c:pt>
                <c:pt idx="1">
                  <c:v>97.21</c:v>
                </c:pt>
                <c:pt idx="2">
                  <c:v>96.77</c:v>
                </c:pt>
                <c:pt idx="3">
                  <c:v>95.55</c:v>
                </c:pt>
                <c:pt idx="4">
                  <c:v>107.47</c:v>
                </c:pt>
              </c:numCache>
            </c:numRef>
          </c:val>
          <c:extLst>
            <c:ext xmlns:c16="http://schemas.microsoft.com/office/drawing/2014/chart" uri="{C3380CC4-5D6E-409C-BE32-E72D297353CC}">
              <c16:uniqueId val="{00000000-00D3-4788-8E49-3F1CB2815A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0D3-4788-8E49-3F1CB2815A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33.83</c:v>
                </c:pt>
                <c:pt idx="1">
                  <c:v>35.380000000000003</c:v>
                </c:pt>
                <c:pt idx="2">
                  <c:v>36.67</c:v>
                </c:pt>
                <c:pt idx="3">
                  <c:v>38.520000000000003</c:v>
                </c:pt>
                <c:pt idx="4">
                  <c:v>40.25</c:v>
                </c:pt>
              </c:numCache>
            </c:numRef>
          </c:val>
          <c:extLst>
            <c:ext xmlns:c16="http://schemas.microsoft.com/office/drawing/2014/chart" uri="{C3380CC4-5D6E-409C-BE32-E72D297353CC}">
              <c16:uniqueId val="{00000000-AEF7-4342-87C4-190923F380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EF7-4342-87C4-190923F380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D0-43A1-93D9-48A9AA0FAD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3D0-43A1-93D9-48A9AA0FAD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6.8</c:v>
                </c:pt>
                <c:pt idx="1">
                  <c:v>4.46</c:v>
                </c:pt>
                <c:pt idx="2">
                  <c:v>6.07</c:v>
                </c:pt>
                <c:pt idx="3">
                  <c:v>13.42</c:v>
                </c:pt>
                <c:pt idx="4">
                  <c:v>0.97</c:v>
                </c:pt>
              </c:numCache>
            </c:numRef>
          </c:val>
          <c:extLst>
            <c:ext xmlns:c16="http://schemas.microsoft.com/office/drawing/2014/chart" uri="{C3380CC4-5D6E-409C-BE32-E72D297353CC}">
              <c16:uniqueId val="{00000000-9759-44C7-B656-CF43F467D0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759-44C7-B656-CF43F467D0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296.64</c:v>
                </c:pt>
                <c:pt idx="1">
                  <c:v>338.4</c:v>
                </c:pt>
                <c:pt idx="2">
                  <c:v>214.16</c:v>
                </c:pt>
                <c:pt idx="3">
                  <c:v>232.27</c:v>
                </c:pt>
                <c:pt idx="4">
                  <c:v>230.26</c:v>
                </c:pt>
              </c:numCache>
            </c:numRef>
          </c:val>
          <c:extLst>
            <c:ext xmlns:c16="http://schemas.microsoft.com/office/drawing/2014/chart" uri="{C3380CC4-5D6E-409C-BE32-E72D297353CC}">
              <c16:uniqueId val="{00000000-6E63-464B-B951-0FFA76907A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E63-464B-B951-0FFA76907A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1138.67</c:v>
                </c:pt>
                <c:pt idx="1">
                  <c:v>1112.68</c:v>
                </c:pt>
                <c:pt idx="2">
                  <c:v>1128.48</c:v>
                </c:pt>
                <c:pt idx="3">
                  <c:v>1133.53</c:v>
                </c:pt>
                <c:pt idx="4">
                  <c:v>924.92</c:v>
                </c:pt>
              </c:numCache>
            </c:numRef>
          </c:val>
          <c:extLst>
            <c:ext xmlns:c16="http://schemas.microsoft.com/office/drawing/2014/chart" uri="{C3380CC4-5D6E-409C-BE32-E72D297353CC}">
              <c16:uniqueId val="{00000000-86FA-49D8-9396-F48FFBE0C8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6FA-49D8-9396-F48FFBE0C8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91.16</c:v>
                </c:pt>
                <c:pt idx="1">
                  <c:v>93.52</c:v>
                </c:pt>
                <c:pt idx="2">
                  <c:v>92.85</c:v>
                </c:pt>
                <c:pt idx="3">
                  <c:v>90.91</c:v>
                </c:pt>
                <c:pt idx="4">
                  <c:v>108.55</c:v>
                </c:pt>
              </c:numCache>
            </c:numRef>
          </c:val>
          <c:extLst>
            <c:ext xmlns:c16="http://schemas.microsoft.com/office/drawing/2014/chart" uri="{C3380CC4-5D6E-409C-BE32-E72D297353CC}">
              <c16:uniqueId val="{00000000-AE36-4A5E-AF3B-3283917424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E36-4A5E-AF3B-3283917424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160.03</c:v>
                </c:pt>
                <c:pt idx="1">
                  <c:v>155.85</c:v>
                </c:pt>
                <c:pt idx="2">
                  <c:v>156.88</c:v>
                </c:pt>
                <c:pt idx="3">
                  <c:v>161.35</c:v>
                </c:pt>
                <c:pt idx="4">
                  <c:v>162.51</c:v>
                </c:pt>
              </c:numCache>
            </c:numRef>
          </c:val>
          <c:extLst>
            <c:ext xmlns:c16="http://schemas.microsoft.com/office/drawing/2014/chart" uri="{C3380CC4-5D6E-409C-BE32-E72D297353CC}">
              <c16:uniqueId val="{00000000-5C37-4928-8D14-E3D81A59B3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C37-4928-8D14-E3D81A59B3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中能登町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17119</v>
      </c>
      <c r="AM8" s="59"/>
      <c r="AN8" s="59"/>
      <c r="AO8" s="59"/>
      <c r="AP8" s="59"/>
      <c r="AQ8" s="59"/>
      <c r="AR8" s="59"/>
      <c r="AS8" s="59"/>
      <c r="AT8" s="56">
        <f>データ!$S$6</f>
        <v>89.45</v>
      </c>
      <c r="AU8" s="57"/>
      <c r="AV8" s="57"/>
      <c r="AW8" s="57"/>
      <c r="AX8" s="57"/>
      <c r="AY8" s="57"/>
      <c r="AZ8" s="57"/>
      <c r="BA8" s="57"/>
      <c r="BB8" s="46">
        <f>データ!$T$6</f>
        <v>191.38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62.38</v>
      </c>
      <c r="J10" s="57"/>
      <c r="K10" s="57"/>
      <c r="L10" s="57"/>
      <c r="M10" s="57"/>
      <c r="N10" s="57"/>
      <c r="O10" s="58"/>
      <c r="P10" s="46">
        <f>データ!$P$6</f>
        <v>98.57</v>
      </c>
      <c r="Q10" s="46"/>
      <c r="R10" s="46"/>
      <c r="S10" s="46"/>
      <c r="T10" s="46"/>
      <c r="U10" s="46"/>
      <c r="V10" s="46"/>
      <c r="W10" s="59">
        <f>データ!$Q$6</f>
        <v>3520</v>
      </c>
      <c r="X10" s="59"/>
      <c r="Y10" s="59"/>
      <c r="Z10" s="59"/>
      <c r="AA10" s="59"/>
      <c r="AB10" s="59"/>
      <c r="AC10" s="59"/>
      <c r="AD10" s="2"/>
      <c r="AE10" s="2"/>
      <c r="AF10" s="2"/>
      <c r="AG10" s="2"/>
      <c r="AH10" s="2"/>
      <c r="AI10" s="2"/>
      <c r="AJ10" s="2"/>
      <c r="AK10" s="2"/>
      <c r="AL10" s="59">
        <f>データ!$U$6</f>
        <v>16739</v>
      </c>
      <c r="AM10" s="59"/>
      <c r="AN10" s="59"/>
      <c r="AO10" s="59"/>
      <c r="AP10" s="59"/>
      <c r="AQ10" s="59"/>
      <c r="AR10" s="59"/>
      <c r="AS10" s="59"/>
      <c r="AT10" s="56">
        <f>データ!$V$6</f>
        <v>34.86</v>
      </c>
      <c r="AU10" s="57"/>
      <c r="AV10" s="57"/>
      <c r="AW10" s="57"/>
      <c r="AX10" s="57"/>
      <c r="AY10" s="57"/>
      <c r="AZ10" s="57"/>
      <c r="BA10" s="57"/>
      <c r="BB10" s="46">
        <f>データ!$W$6</f>
        <v>480.18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uJCYmyv+tDr3nwl9KmfWPFuHh2HPAKMWDeXVgZotG1nMB1BauAeF29DZ+JE1aLHi8+2xG9D6a8ji2VTV80yiw==" saltValue="tLNlQw/tDCppE28Ivmeh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174076</v>
      </c>
      <c r="D6" s="20">
        <f t="shared" si="3"/>
        <v>46</v>
      </c>
      <c r="E6" s="20">
        <f t="shared" si="3"/>
        <v>1</v>
      </c>
      <c r="F6" s="20">
        <f t="shared" si="3"/>
        <v>0</v>
      </c>
      <c r="G6" s="20">
        <f t="shared" si="3"/>
        <v>1</v>
      </c>
      <c r="H6" s="20" t="str">
        <f t="shared" si="3"/>
        <v>石川県　中能登町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62.38</v>
      </c>
      <c r="P6" s="21">
        <f t="shared" si="3"/>
        <v>98.57</v>
      </c>
      <c r="Q6" s="21">
        <f t="shared" si="3"/>
        <v>3520</v>
      </c>
      <c r="R6" s="21">
        <f t="shared" si="3"/>
        <v>17119</v>
      </c>
      <c r="S6" s="21">
        <f t="shared" si="3"/>
        <v>89.45</v>
      </c>
      <c r="T6" s="21">
        <f t="shared" si="3"/>
        <v>191.38</v>
      </c>
      <c r="U6" s="21">
        <f t="shared" si="3"/>
        <v>16739</v>
      </c>
      <c r="V6" s="21">
        <f t="shared" si="3"/>
        <v>34.86</v>
      </c>
      <c r="W6" s="21">
        <f t="shared" si="3"/>
        <v>480.18</v>
      </c>
      <c r="X6" s="22">
        <f>IF(X7="",NA(),X7)</f>
        <v>95.76</v>
      </c>
      <c r="Y6" s="22">
        <f t="shared" ref="Y6:AG6" si="4">IF(Y7="",NA(),Y7)</f>
        <v>97.21</v>
      </c>
      <c r="Z6" s="22">
        <f t="shared" si="4"/>
        <v>96.77</v>
      </c>
      <c r="AA6" s="22">
        <f t="shared" si="4"/>
        <v>95.55</v>
      </c>
      <c r="AB6" s="22">
        <f t="shared" si="4"/>
        <v>107.47</v>
      </c>
      <c r="AC6" s="22">
        <f t="shared" si="4"/>
        <v>108.87</v>
      </c>
      <c r="AD6" s="22">
        <f t="shared" si="4"/>
        <v>108.61</v>
      </c>
      <c r="AE6" s="22">
        <f t="shared" si="4"/>
        <v>108.35</v>
      </c>
      <c r="AF6" s="22">
        <f t="shared" si="4"/>
        <v>108.84</v>
      </c>
      <c r="AG6" s="22">
        <f t="shared" si="4"/>
        <v>105.92</v>
      </c>
      <c r="AH6" s="21" t="str">
        <f>IF(AH7="","",IF(AH7="-","【-】","【"&amp;SUBSTITUTE(TEXT(AH7,"#,##0.00"),"-","△")&amp;"】"))</f>
        <v>【108.70】</v>
      </c>
      <c r="AI6" s="22">
        <f>IF(AI7="",NA(),AI7)</f>
        <v>6.8</v>
      </c>
      <c r="AJ6" s="22">
        <f t="shared" ref="AJ6:AR6" si="5">IF(AJ7="",NA(),AJ7)</f>
        <v>4.46</v>
      </c>
      <c r="AK6" s="22">
        <f t="shared" si="5"/>
        <v>6.07</v>
      </c>
      <c r="AL6" s="22">
        <f t="shared" si="5"/>
        <v>13.42</v>
      </c>
      <c r="AM6" s="22">
        <f t="shared" si="5"/>
        <v>0.97</v>
      </c>
      <c r="AN6" s="22">
        <f t="shared" si="5"/>
        <v>3.16</v>
      </c>
      <c r="AO6" s="22">
        <f t="shared" si="5"/>
        <v>3.59</v>
      </c>
      <c r="AP6" s="22">
        <f t="shared" si="5"/>
        <v>3.98</v>
      </c>
      <c r="AQ6" s="22">
        <f t="shared" si="5"/>
        <v>6.02</v>
      </c>
      <c r="AR6" s="22">
        <f t="shared" si="5"/>
        <v>7.78</v>
      </c>
      <c r="AS6" s="21" t="str">
        <f>IF(AS7="","",IF(AS7="-","【-】","【"&amp;SUBSTITUTE(TEXT(AS7,"#,##0.00"),"-","△")&amp;"】"))</f>
        <v>【1.34】</v>
      </c>
      <c r="AT6" s="22">
        <f>IF(AT7="",NA(),AT7)</f>
        <v>296.64</v>
      </c>
      <c r="AU6" s="22">
        <f t="shared" ref="AU6:BC6" si="6">IF(AU7="",NA(),AU7)</f>
        <v>338.4</v>
      </c>
      <c r="AV6" s="22">
        <f t="shared" si="6"/>
        <v>214.16</v>
      </c>
      <c r="AW6" s="22">
        <f t="shared" si="6"/>
        <v>232.27</v>
      </c>
      <c r="AX6" s="22">
        <f t="shared" si="6"/>
        <v>230.26</v>
      </c>
      <c r="AY6" s="22">
        <f t="shared" si="6"/>
        <v>369.69</v>
      </c>
      <c r="AZ6" s="22">
        <f t="shared" si="6"/>
        <v>379.08</v>
      </c>
      <c r="BA6" s="22">
        <f t="shared" si="6"/>
        <v>367.55</v>
      </c>
      <c r="BB6" s="22">
        <f t="shared" si="6"/>
        <v>378.56</v>
      </c>
      <c r="BC6" s="22">
        <f t="shared" si="6"/>
        <v>364.46</v>
      </c>
      <c r="BD6" s="21" t="str">
        <f>IF(BD7="","",IF(BD7="-","【-】","【"&amp;SUBSTITUTE(TEXT(BD7,"#,##0.00"),"-","△")&amp;"】"))</f>
        <v>【252.29】</v>
      </c>
      <c r="BE6" s="22">
        <f>IF(BE7="",NA(),BE7)</f>
        <v>1138.67</v>
      </c>
      <c r="BF6" s="22">
        <f t="shared" ref="BF6:BN6" si="7">IF(BF7="",NA(),BF7)</f>
        <v>1112.68</v>
      </c>
      <c r="BG6" s="22">
        <f t="shared" si="7"/>
        <v>1128.48</v>
      </c>
      <c r="BH6" s="22">
        <f t="shared" si="7"/>
        <v>1133.53</v>
      </c>
      <c r="BI6" s="22">
        <f t="shared" si="7"/>
        <v>924.92</v>
      </c>
      <c r="BJ6" s="22">
        <f t="shared" si="7"/>
        <v>402.99</v>
      </c>
      <c r="BK6" s="22">
        <f t="shared" si="7"/>
        <v>398.98</v>
      </c>
      <c r="BL6" s="22">
        <f t="shared" si="7"/>
        <v>418.68</v>
      </c>
      <c r="BM6" s="22">
        <f t="shared" si="7"/>
        <v>395.68</v>
      </c>
      <c r="BN6" s="22">
        <f t="shared" si="7"/>
        <v>403.72</v>
      </c>
      <c r="BO6" s="21" t="str">
        <f>IF(BO7="","",IF(BO7="-","【-】","【"&amp;SUBSTITUTE(TEXT(BO7,"#,##0.00"),"-","△")&amp;"】"))</f>
        <v>【268.07】</v>
      </c>
      <c r="BP6" s="22">
        <f>IF(BP7="",NA(),BP7)</f>
        <v>91.16</v>
      </c>
      <c r="BQ6" s="22">
        <f t="shared" ref="BQ6:BY6" si="8">IF(BQ7="",NA(),BQ7)</f>
        <v>93.52</v>
      </c>
      <c r="BR6" s="22">
        <f t="shared" si="8"/>
        <v>92.85</v>
      </c>
      <c r="BS6" s="22">
        <f t="shared" si="8"/>
        <v>90.91</v>
      </c>
      <c r="BT6" s="22">
        <f t="shared" si="8"/>
        <v>108.55</v>
      </c>
      <c r="BU6" s="22">
        <f t="shared" si="8"/>
        <v>98.66</v>
      </c>
      <c r="BV6" s="22">
        <f t="shared" si="8"/>
        <v>98.64</v>
      </c>
      <c r="BW6" s="22">
        <f t="shared" si="8"/>
        <v>94.78</v>
      </c>
      <c r="BX6" s="22">
        <f t="shared" si="8"/>
        <v>97.59</v>
      </c>
      <c r="BY6" s="22">
        <f t="shared" si="8"/>
        <v>92.17</v>
      </c>
      <c r="BZ6" s="21" t="str">
        <f>IF(BZ7="","",IF(BZ7="-","【-】","【"&amp;SUBSTITUTE(TEXT(BZ7,"#,##0.00"),"-","△")&amp;"】"))</f>
        <v>【97.47】</v>
      </c>
      <c r="CA6" s="22">
        <f>IF(CA7="",NA(),CA7)</f>
        <v>160.03</v>
      </c>
      <c r="CB6" s="22">
        <f t="shared" ref="CB6:CJ6" si="9">IF(CB7="",NA(),CB7)</f>
        <v>155.85</v>
      </c>
      <c r="CC6" s="22">
        <f t="shared" si="9"/>
        <v>156.88</v>
      </c>
      <c r="CD6" s="22">
        <f t="shared" si="9"/>
        <v>161.35</v>
      </c>
      <c r="CE6" s="22">
        <f t="shared" si="9"/>
        <v>162.51</v>
      </c>
      <c r="CF6" s="22">
        <f t="shared" si="9"/>
        <v>178.59</v>
      </c>
      <c r="CG6" s="22">
        <f t="shared" si="9"/>
        <v>178.92</v>
      </c>
      <c r="CH6" s="22">
        <f t="shared" si="9"/>
        <v>181.3</v>
      </c>
      <c r="CI6" s="22">
        <f t="shared" si="9"/>
        <v>181.71</v>
      </c>
      <c r="CJ6" s="22">
        <f t="shared" si="9"/>
        <v>188.51</v>
      </c>
      <c r="CK6" s="21" t="str">
        <f>IF(CK7="","",IF(CK7="-","【-】","【"&amp;SUBSTITUTE(TEXT(CK7,"#,##0.00"),"-","△")&amp;"】"))</f>
        <v>【174.75】</v>
      </c>
      <c r="CL6" s="22">
        <f>IF(CL7="",NA(),CL7)</f>
        <v>60.36</v>
      </c>
      <c r="CM6" s="22">
        <f t="shared" ref="CM6:CU6" si="10">IF(CM7="",NA(),CM7)</f>
        <v>59.91</v>
      </c>
      <c r="CN6" s="22">
        <f t="shared" si="10"/>
        <v>59.51</v>
      </c>
      <c r="CO6" s="22">
        <f t="shared" si="10"/>
        <v>61.04</v>
      </c>
      <c r="CP6" s="22">
        <f t="shared" si="10"/>
        <v>62.58</v>
      </c>
      <c r="CQ6" s="22">
        <f t="shared" si="10"/>
        <v>55.03</v>
      </c>
      <c r="CR6" s="22">
        <f t="shared" si="10"/>
        <v>55.14</v>
      </c>
      <c r="CS6" s="22">
        <f t="shared" si="10"/>
        <v>55.89</v>
      </c>
      <c r="CT6" s="22">
        <f t="shared" si="10"/>
        <v>55.72</v>
      </c>
      <c r="CU6" s="22">
        <f t="shared" si="10"/>
        <v>55.31</v>
      </c>
      <c r="CV6" s="21" t="str">
        <f>IF(CV7="","",IF(CV7="-","【-】","【"&amp;SUBSTITUTE(TEXT(CV7,"#,##0.00"),"-","△")&amp;"】"))</f>
        <v>【59.97】</v>
      </c>
      <c r="CW6" s="22">
        <f>IF(CW7="",NA(),CW7)</f>
        <v>87.55</v>
      </c>
      <c r="CX6" s="22">
        <f t="shared" ref="CX6:DF6" si="11">IF(CX7="",NA(),CX7)</f>
        <v>90.43</v>
      </c>
      <c r="CY6" s="22">
        <f t="shared" si="11"/>
        <v>91.43</v>
      </c>
      <c r="CZ6" s="22">
        <f t="shared" si="11"/>
        <v>86.87</v>
      </c>
      <c r="DA6" s="22">
        <f t="shared" si="11"/>
        <v>84.67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33.83</v>
      </c>
      <c r="DI6" s="22">
        <f t="shared" ref="DI6:DQ6" si="12">IF(DI7="",NA(),DI7)</f>
        <v>35.380000000000003</v>
      </c>
      <c r="DJ6" s="22">
        <f t="shared" si="12"/>
        <v>36.67</v>
      </c>
      <c r="DK6" s="22">
        <f t="shared" si="12"/>
        <v>38.520000000000003</v>
      </c>
      <c r="DL6" s="22">
        <f t="shared" si="12"/>
        <v>40.25</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2">
        <f>IF(ED7="",NA(),ED7)</f>
        <v>0.24</v>
      </c>
      <c r="EE6" s="22">
        <f t="shared" ref="EE6:EM6" si="14">IF(EE7="",NA(),EE7)</f>
        <v>0.79</v>
      </c>
      <c r="EF6" s="22">
        <f t="shared" si="14"/>
        <v>1.27</v>
      </c>
      <c r="EG6" s="22">
        <f t="shared" si="14"/>
        <v>0.26</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174076</v>
      </c>
      <c r="D7" s="24">
        <v>46</v>
      </c>
      <c r="E7" s="24">
        <v>1</v>
      </c>
      <c r="F7" s="24">
        <v>0</v>
      </c>
      <c r="G7" s="24">
        <v>1</v>
      </c>
      <c r="H7" s="24" t="s">
        <v>93</v>
      </c>
      <c r="I7" s="24" t="s">
        <v>94</v>
      </c>
      <c r="J7" s="24" t="s">
        <v>95</v>
      </c>
      <c r="K7" s="24" t="s">
        <v>96</v>
      </c>
      <c r="L7" s="24" t="s">
        <v>97</v>
      </c>
      <c r="M7" s="24" t="s">
        <v>98</v>
      </c>
      <c r="N7" s="25" t="s">
        <v>99</v>
      </c>
      <c r="O7" s="25">
        <v>62.38</v>
      </c>
      <c r="P7" s="25">
        <v>98.57</v>
      </c>
      <c r="Q7" s="25">
        <v>3520</v>
      </c>
      <c r="R7" s="25">
        <v>17119</v>
      </c>
      <c r="S7" s="25">
        <v>89.45</v>
      </c>
      <c r="T7" s="25">
        <v>191.38</v>
      </c>
      <c r="U7" s="25">
        <v>16739</v>
      </c>
      <c r="V7" s="25">
        <v>34.86</v>
      </c>
      <c r="W7" s="25">
        <v>480.18</v>
      </c>
      <c r="X7" s="25">
        <v>95.76</v>
      </c>
      <c r="Y7" s="25">
        <v>97.21</v>
      </c>
      <c r="Z7" s="25">
        <v>96.77</v>
      </c>
      <c r="AA7" s="25">
        <v>95.55</v>
      </c>
      <c r="AB7" s="25">
        <v>107.47</v>
      </c>
      <c r="AC7" s="25">
        <v>108.87</v>
      </c>
      <c r="AD7" s="25">
        <v>108.61</v>
      </c>
      <c r="AE7" s="25">
        <v>108.35</v>
      </c>
      <c r="AF7" s="25">
        <v>108.84</v>
      </c>
      <c r="AG7" s="25">
        <v>105.92</v>
      </c>
      <c r="AH7" s="25">
        <v>108.7</v>
      </c>
      <c r="AI7" s="25">
        <v>6.8</v>
      </c>
      <c r="AJ7" s="25">
        <v>4.46</v>
      </c>
      <c r="AK7" s="25">
        <v>6.07</v>
      </c>
      <c r="AL7" s="25">
        <v>13.42</v>
      </c>
      <c r="AM7" s="25">
        <v>0.97</v>
      </c>
      <c r="AN7" s="25">
        <v>3.16</v>
      </c>
      <c r="AO7" s="25">
        <v>3.59</v>
      </c>
      <c r="AP7" s="25">
        <v>3.98</v>
      </c>
      <c r="AQ7" s="25">
        <v>6.02</v>
      </c>
      <c r="AR7" s="25">
        <v>7.78</v>
      </c>
      <c r="AS7" s="25">
        <v>1.34</v>
      </c>
      <c r="AT7" s="25">
        <v>296.64</v>
      </c>
      <c r="AU7" s="25">
        <v>338.4</v>
      </c>
      <c r="AV7" s="25">
        <v>214.16</v>
      </c>
      <c r="AW7" s="25">
        <v>232.27</v>
      </c>
      <c r="AX7" s="25">
        <v>230.26</v>
      </c>
      <c r="AY7" s="25">
        <v>369.69</v>
      </c>
      <c r="AZ7" s="25">
        <v>379.08</v>
      </c>
      <c r="BA7" s="25">
        <v>367.55</v>
      </c>
      <c r="BB7" s="25">
        <v>378.56</v>
      </c>
      <c r="BC7" s="25">
        <v>364.46</v>
      </c>
      <c r="BD7" s="25">
        <v>252.29</v>
      </c>
      <c r="BE7" s="25">
        <v>1138.67</v>
      </c>
      <c r="BF7" s="25">
        <v>1112.68</v>
      </c>
      <c r="BG7" s="25">
        <v>1128.48</v>
      </c>
      <c r="BH7" s="25">
        <v>1133.53</v>
      </c>
      <c r="BI7" s="25">
        <v>924.92</v>
      </c>
      <c r="BJ7" s="25">
        <v>402.99</v>
      </c>
      <c r="BK7" s="25">
        <v>398.98</v>
      </c>
      <c r="BL7" s="25">
        <v>418.68</v>
      </c>
      <c r="BM7" s="25">
        <v>395.68</v>
      </c>
      <c r="BN7" s="25">
        <v>403.72</v>
      </c>
      <c r="BO7" s="25">
        <v>268.07</v>
      </c>
      <c r="BP7" s="25">
        <v>91.16</v>
      </c>
      <c r="BQ7" s="25">
        <v>93.52</v>
      </c>
      <c r="BR7" s="25">
        <v>92.85</v>
      </c>
      <c r="BS7" s="25">
        <v>90.91</v>
      </c>
      <c r="BT7" s="25">
        <v>108.55</v>
      </c>
      <c r="BU7" s="25">
        <v>98.66</v>
      </c>
      <c r="BV7" s="25">
        <v>98.64</v>
      </c>
      <c r="BW7" s="25">
        <v>94.78</v>
      </c>
      <c r="BX7" s="25">
        <v>97.59</v>
      </c>
      <c r="BY7" s="25">
        <v>92.17</v>
      </c>
      <c r="BZ7" s="25">
        <v>97.47</v>
      </c>
      <c r="CA7" s="25">
        <v>160.03</v>
      </c>
      <c r="CB7" s="25">
        <v>155.85</v>
      </c>
      <c r="CC7" s="25">
        <v>156.88</v>
      </c>
      <c r="CD7" s="25">
        <v>161.35</v>
      </c>
      <c r="CE7" s="25">
        <v>162.51</v>
      </c>
      <c r="CF7" s="25">
        <v>178.59</v>
      </c>
      <c r="CG7" s="25">
        <v>178.92</v>
      </c>
      <c r="CH7" s="25">
        <v>181.3</v>
      </c>
      <c r="CI7" s="25">
        <v>181.71</v>
      </c>
      <c r="CJ7" s="25">
        <v>188.51</v>
      </c>
      <c r="CK7" s="25">
        <v>174.75</v>
      </c>
      <c r="CL7" s="25">
        <v>60.36</v>
      </c>
      <c r="CM7" s="25">
        <v>59.91</v>
      </c>
      <c r="CN7" s="25">
        <v>59.51</v>
      </c>
      <c r="CO7" s="25">
        <v>61.04</v>
      </c>
      <c r="CP7" s="25">
        <v>62.58</v>
      </c>
      <c r="CQ7" s="25">
        <v>55.03</v>
      </c>
      <c r="CR7" s="25">
        <v>55.14</v>
      </c>
      <c r="CS7" s="25">
        <v>55.89</v>
      </c>
      <c r="CT7" s="25">
        <v>55.72</v>
      </c>
      <c r="CU7" s="25">
        <v>55.31</v>
      </c>
      <c r="CV7" s="25">
        <v>59.97</v>
      </c>
      <c r="CW7" s="25">
        <v>87.55</v>
      </c>
      <c r="CX7" s="25">
        <v>90.43</v>
      </c>
      <c r="CY7" s="25">
        <v>91.43</v>
      </c>
      <c r="CZ7" s="25">
        <v>86.87</v>
      </c>
      <c r="DA7" s="25">
        <v>84.67</v>
      </c>
      <c r="DB7" s="25">
        <v>81.900000000000006</v>
      </c>
      <c r="DC7" s="25">
        <v>81.39</v>
      </c>
      <c r="DD7" s="25">
        <v>81.27</v>
      </c>
      <c r="DE7" s="25">
        <v>81.260000000000005</v>
      </c>
      <c r="DF7" s="25">
        <v>80.36</v>
      </c>
      <c r="DG7" s="25">
        <v>89.76</v>
      </c>
      <c r="DH7" s="25">
        <v>33.83</v>
      </c>
      <c r="DI7" s="25">
        <v>35.380000000000003</v>
      </c>
      <c r="DJ7" s="25">
        <v>36.67</v>
      </c>
      <c r="DK7" s="25">
        <v>38.520000000000003</v>
      </c>
      <c r="DL7" s="25">
        <v>40.25</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0.24</v>
      </c>
      <c r="EE7" s="25">
        <v>0.79</v>
      </c>
      <c r="EF7" s="25">
        <v>1.27</v>
      </c>
      <c r="EG7" s="25">
        <v>0.26</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領史</cp:lastModifiedBy>
  <cp:lastPrinted>2024-01-31T07:47:28Z</cp:lastPrinted>
  <dcterms:created xsi:type="dcterms:W3CDTF">2023-12-05T00:53:14Z</dcterms:created>
  <dcterms:modified xsi:type="dcterms:W3CDTF">2024-01-31T07:57:21Z</dcterms:modified>
  <cp:category/>
</cp:coreProperties>
</file>