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flsv\1113000_市町支援課\14_財政G\R5財政共有\09 地方公営企業\10 経営比較分析\07 HP公表用\03 下水道\80 特定\"/>
    </mc:Choice>
  </mc:AlternateContent>
  <xr:revisionPtr revIDLastSave="0" documentId="13_ncr:1_{10E67B88-0B51-478C-B377-BCB7E770267B}" xr6:coauthVersionLast="47" xr6:coauthVersionMax="47" xr10:uidLastSave="{00000000-0000-0000-0000-000000000000}"/>
  <workbookProtection workbookAlgorithmName="SHA-512" workbookHashValue="JFg2X5mrVZGJaBtGM/BajaArJ5Z+79/3Ergr9VoP5EAyj4TOTHwBG6BBFONm8bVJTbNq3tKaHDkHPwmzU0BFZg==" workbookSaltValue="v7q/2DYMeXUKWSbsOHayKA==" workbookSpinCount="100000" lockStructure="1"/>
  <bookViews>
    <workbookView xWindow="2037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<sst xmlns="http://schemas.openxmlformats.org/spreadsheetml/2006/main" count="253" uniqueCount="115">
  <si>
    <t>人口（人）</t>
    <rPh sb="0" eb="2">
      <t>ジンコウ</t>
    </rPh>
    <rPh sb="3" eb="4">
      <t>ヒト</t>
    </rPh>
    <phoneticPr fontId="2"/>
  </si>
  <si>
    <t>経営比較分析表（令和4年度決算）</t>
    <rPh sb="8" eb="10">
      <t>レイワ</t>
    </rPh>
    <rPh sb="11" eb="13">
      <t>ネンド</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</si>
  <si>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</si>
  <si>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</si>
  <si>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</si>
  <si>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</si>
  <si>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</si>
  <si>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</si>
  <si>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</si>
  <si>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</si>
  <si>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</si>
  <si>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</si>
  <si>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2"/>
  </si>
  <si>
    <t>⑤経費回収率(％)</t>
  </si>
  <si>
    <t>類似団体区分</t>
    <rPh sb="4" eb="6">
      <t>クブン</t>
    </rPh>
    <phoneticPr fontId="2"/>
  </si>
  <si>
    <t>令和4年度全国平均</t>
    <rPh sb="0" eb="2">
      <t>レイワ</t>
    </rPh>
    <rPh sb="3" eb="5">
      <t>ネンド</t>
    </rPh>
    <phoneticPr fontId="2"/>
  </si>
  <si>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</si>
  <si>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</si>
  <si>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</si>
  <si>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</si>
  <si>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</si>
  <si>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</si>
  <si>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</si>
  <si>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2"/>
  </si>
  <si>
    <t>普及率(％)</t>
  </si>
  <si>
    <t>有収率(％)</t>
    <rPh sb="0" eb="1">
      <t>ユウ</t>
    </rPh>
    <rPh sb="1" eb="3">
      <t>シュウリツ</t>
    </rPh>
    <phoneticPr fontId="2"/>
  </si>
  <si>
    <t>③流動比率(％)</t>
    <rPh sb="1" eb="3">
      <t>リュウドウ</t>
    </rPh>
    <rPh sb="3" eb="5">
      <t>ヒリツ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</si>
  <si>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</si>
  <si>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</si>
  <si>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</si>
  <si>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</si>
  <si>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</si>
  <si>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</si>
  <si>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t>
  </si>
  <si>
    <t>2①</t>
  </si>
  <si>
    <t>類似団体平均値（平均値）</t>
  </si>
  <si>
    <t>【】</t>
  </si>
  <si>
    <t>分析欄</t>
    <rPh sb="0" eb="2">
      <t>ブンセキ</t>
    </rPh>
    <rPh sb="2" eb="3">
      <t>ラン</t>
    </rPh>
    <phoneticPr fontId="2"/>
  </si>
  <si>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</si>
  <si>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</si>
  <si>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</si>
  <si>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</si>
  <si>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</si>
  <si>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</si>
  <si>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</si>
  <si>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</si>
  <si>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</si>
  <si>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</si>
  <si>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</si>
  <si>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</si>
  <si>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</si>
  <si>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2"/>
  </si>
  <si>
    <t>2③</t>
  </si>
  <si>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</si>
  <si>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</si>
  <si>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</si>
  <si>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</si>
  <si>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</si>
  <si>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</si>
  <si>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</si>
  <si>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</si>
  <si>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</si>
  <si>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</si>
  <si>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</si>
  <si>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</si>
  <si>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</si>
  <si>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</si>
  <si>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</si>
  <si>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</si>
  <si>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</si>
  <si>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</si>
  <si>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</si>
  <si>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</si>
  <si>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</si>
  <si>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</si>
  <si>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</si>
  <si>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</si>
  <si>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</si>
  <si>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</si>
  <si>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</si>
  <si>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</si>
  <si>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</si>
  <si>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</si>
  <si>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</si>
  <si>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</si>
  <si>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</si>
  <si>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</si>
  <si>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</si>
  <si>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</si>
  <si>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</si>
  <si>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</si>
  <si>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</si>
  <si>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</si>
  <si>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</si>
  <si>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</si>
  <si>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石川県　宝達志水町</t>
  </si>
  <si>
    <t>法適用</t>
  </si>
  <si>
    <t>下水道事業</t>
  </si>
  <si>
    <t>特定地域生活排水処理</t>
  </si>
  <si>
    <t>K2</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</si>
  <si>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</si>
  <si>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</si>
  <si>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</si>
  <si>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</si>
  <si>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</si>
  <si>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</si>
  <si>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</si>
  <si>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</si>
  <si>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</si>
  <si>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</si>
  <si>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</si>
  <si>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</si>
  <si>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①有形固定資産減価償却率については、増加傾向にあることから、計画的に施設の更新を図っていく必要がある。</t>
    <rPh sb="30" eb="32">
      <t>ケイカク</t>
    </rPh>
    <phoneticPr fontId="2"/>
  </si>
  <si>
    <t>今後の人口減少を踏まえ、施設の更新を計画的に行いつつ、効率的な経営を行っていく必要がある。</t>
  </si>
  <si>
    <r>
      <t xml:space="preserve">①経常収支比率については、100%を超えているが、一般会計からの繰入金で収入を補っているからであり、今後の人口減少等で下水道使用料の減少が見込まれることから、下水道使用料単価の見直しと経費削減が必要である。
②累積欠損金比率については、0%となっており今後も発生する見込みはないと考えている。
</t>
    </r>
    <r>
      <rPr>
        <sz val="11"/>
        <color theme="1"/>
        <rFont val="ＭＳ ゴシック"/>
        <family val="3"/>
        <charset val="128"/>
      </rPr>
      <t>③流動比率については、一般会計から多額の繰入金が続いてきたことも影響し、流動資産のうち現金預金が増加した。
④企業債残高事</t>
    </r>
    <r>
      <rPr>
        <sz val="11"/>
        <color indexed="8"/>
        <rFont val="ＭＳ ゴシック"/>
        <family val="3"/>
        <charset val="128"/>
      </rPr>
      <t xml:space="preserve">業規模比率については、類似団体を上回っており、適正な企業債発行と使用料単価の見直しを検討する。
⑤経費回収率については、類似団体を上回っている状況であるが、引き続き使用料収入の確保と汚水処理費の削減が必要である。
</t>
    </r>
    <r>
      <rPr>
        <sz val="11"/>
        <rFont val="ＭＳ ゴシック"/>
        <family val="3"/>
        <charset val="128"/>
      </rPr>
      <t>⑥汚水処理原価については、類似団体を下回っている。これは職員給与費を他事業で計上していることが要因であると考えられる。今後ともより一層効率的な経営を行っていきたい。</t>
    </r>
    <r>
      <rPr>
        <sz val="11"/>
        <color indexed="8"/>
        <rFont val="ＭＳ ゴシック"/>
        <family val="3"/>
        <charset val="128"/>
      </rPr>
      <t xml:space="preserve">
⑦施設利用率については、施設処理能力に見合う有収水量が無い為、類似団体を下回っている。人口減少等により、浄化槽の使用者が少ないことによる。
⑧水洗化率については、類似団体を上回っているが、引き続き水洗化を促進する。</t>
    </r>
    <rPh sb="158" eb="162">
      <t>イッパンカイケイ</t>
    </rPh>
    <rPh sb="167" eb="169">
      <t>クリイ</t>
    </rPh>
    <rPh sb="219" eb="221">
      <t>ルイジ</t>
    </rPh>
    <rPh sb="221" eb="223">
      <t>ダンタイ</t>
    </rPh>
    <rPh sb="224" eb="226">
      <t>ウワマワ</t>
    </rPh>
    <rPh sb="231" eb="233">
      <t>テキセイ</t>
    </rPh>
    <rPh sb="234" eb="237">
      <t>キギョウサイ</t>
    </rPh>
    <rPh sb="237" eb="239">
      <t>ハッコウ</t>
    </rPh>
    <rPh sb="240" eb="243">
      <t>シヨウリョウ</t>
    </rPh>
    <rPh sb="243" eb="245">
      <t>タンカ</t>
    </rPh>
    <rPh sb="246" eb="248">
      <t>ミナオ</t>
    </rPh>
    <rPh sb="250" eb="252">
      <t>ケントウ</t>
    </rPh>
    <rPh sb="286" eb="287">
      <t>ヒ</t>
    </rPh>
    <rPh sb="288" eb="289">
      <t>ツヅ</t>
    </rPh>
    <rPh sb="420" eb="421">
      <t>ユウ</t>
    </rPh>
    <rPh sb="421" eb="422">
      <t>シュウ</t>
    </rPh>
    <rPh sb="479" eb="481">
      <t>ルイジ</t>
    </rPh>
    <rPh sb="481" eb="483">
      <t>ダンタイ</t>
    </rPh>
    <rPh sb="484" eb="486">
      <t>ウワマワ</t>
    </rPh>
    <rPh sb="492" eb="493">
      <t>ヒ</t>
    </rPh>
    <rPh sb="494" eb="495">
      <t>ツヅ</t>
    </rPh>
    <rPh sb="496" eb="499">
      <t>スイセンカ</t>
    </rPh>
    <rPh sb="500" eb="502">
      <t>ソクシン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</si>
</sst>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1" x14ac:knownFonts="1">
    <font>
      <sz val="11"/>
      <color theme="1"/>
      <name val="ＭＳ Ｐゴシック"/>
      <family val="3"/>
    </font>
    <font>
      <sz val="11"/>
      <color indexed="8"/>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indexed="8"/>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1"/>
      <color indexed="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4"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9" fillId="0" borderId="0" xfId="0" applyFont="1">
      <alignment vertical="center"/>
    </xf>
    <xf numFmtId="0" fontId="4" fillId="0" borderId="8" xfId="0" applyFont="1" applyBorder="1">
      <alignment vertical="center"/>
    </xf>
    <xf numFmtId="0" fontId="4"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7" fillId="0" borderId="0" xfId="0" applyFont="1">
      <alignment vertical="center"/>
    </xf>
    <xf numFmtId="181" fontId="0" fillId="5" borderId="2" xfId="2" applyNumberFormat="1" applyFont="1" applyFill="1" applyBorder="1" applyAlignment="1">
      <alignment vertical="center" shrinkToFit="1"/>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4" fillId="0" borderId="2" xfId="0" applyFont="1" applyBorder="1" applyAlignment="1" applyProtection="1">
      <alignment horizontal="center" vertical="center"/>
      <protection hidden="1"/>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4" fillId="0" borderId="6"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8" xfId="0" applyFont="1" applyBorder="1" applyAlignment="1">
      <alignment horizontal="left" vertical="center"/>
    </xf>
    <xf numFmtId="0" fontId="13" fillId="0" borderId="4"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8" xfId="1" applyFont="1" applyBorder="1" applyAlignment="1" applyProtection="1">
      <alignment horizontal="left" vertical="top" wrapText="1"/>
      <protection locked="0"/>
    </xf>
    <xf numFmtId="0" fontId="13" fillId="0" borderId="5"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3" fillId="0" borderId="9" xfId="1"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_法適用_下水道事業"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3B-4B75-95A7-D1C1FDCCBB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3B-4B75-95A7-D1C1FDCCBB1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29.63</c:v>
                </c:pt>
                <c:pt idx="1">
                  <c:v>29.63</c:v>
                </c:pt>
                <c:pt idx="2">
                  <c:v>33.33</c:v>
                </c:pt>
                <c:pt idx="3">
                  <c:v>33.33</c:v>
                </c:pt>
                <c:pt idx="4">
                  <c:v>35.19</c:v>
                </c:pt>
              </c:numCache>
            </c:numRef>
          </c:val>
          <c:extLst>
            <c:ext xmlns:c16="http://schemas.microsoft.com/office/drawing/2014/chart" uri="{C3380CC4-5D6E-409C-BE32-E72D297353CC}">
              <c16:uniqueId val="{00000000-AC06-41C0-BB3A-E36390248D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AC06-41C0-BB3A-E36390248D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92.41</c:v>
                </c:pt>
                <c:pt idx="2">
                  <c:v>91.78</c:v>
                </c:pt>
                <c:pt idx="3">
                  <c:v>90.67</c:v>
                </c:pt>
                <c:pt idx="4">
                  <c:v>90.67</c:v>
                </c:pt>
              </c:numCache>
            </c:numRef>
          </c:val>
          <c:extLst>
            <c:ext xmlns:c16="http://schemas.microsoft.com/office/drawing/2014/chart" uri="{C3380CC4-5D6E-409C-BE32-E72D297353CC}">
              <c16:uniqueId val="{00000000-B065-44A7-A82B-1071DA190DD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B065-44A7-A82B-1071DA190DD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110.36</c:v>
                </c:pt>
                <c:pt idx="1">
                  <c:v>114.83</c:v>
                </c:pt>
                <c:pt idx="2">
                  <c:v>119.21</c:v>
                </c:pt>
                <c:pt idx="3">
                  <c:v>132.69</c:v>
                </c:pt>
                <c:pt idx="4">
                  <c:v>139.03</c:v>
                </c:pt>
              </c:numCache>
            </c:numRef>
          </c:val>
          <c:extLst>
            <c:ext xmlns:c16="http://schemas.microsoft.com/office/drawing/2014/chart" uri="{C3380CC4-5D6E-409C-BE32-E72D297353CC}">
              <c16:uniqueId val="{00000000-3E3E-4F62-83FE-A3264998A3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100.41</c:v>
                </c:pt>
                <c:pt idx="4">
                  <c:v>100.17</c:v>
                </c:pt>
              </c:numCache>
            </c:numRef>
          </c:val>
          <c:smooth val="0"/>
          <c:extLst>
            <c:ext xmlns:c16="http://schemas.microsoft.com/office/drawing/2014/chart" uri="{C3380CC4-5D6E-409C-BE32-E72D297353CC}">
              <c16:uniqueId val="{00000001-3E3E-4F62-83FE-A3264998A3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35.15</c:v>
                </c:pt>
                <c:pt idx="1">
                  <c:v>37.56</c:v>
                </c:pt>
                <c:pt idx="2">
                  <c:v>39.97</c:v>
                </c:pt>
                <c:pt idx="3">
                  <c:v>42.37</c:v>
                </c:pt>
                <c:pt idx="4">
                  <c:v>44.78</c:v>
                </c:pt>
              </c:numCache>
            </c:numRef>
          </c:val>
          <c:extLst>
            <c:ext xmlns:c16="http://schemas.microsoft.com/office/drawing/2014/chart" uri="{C3380CC4-5D6E-409C-BE32-E72D297353CC}">
              <c16:uniqueId val="{00000000-60E4-46C2-BCF0-8DDD33A9E8A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21.02</c:v>
                </c:pt>
                <c:pt idx="4">
                  <c:v>24.31</c:v>
                </c:pt>
              </c:numCache>
            </c:numRef>
          </c:val>
          <c:smooth val="0"/>
          <c:extLst>
            <c:ext xmlns:c16="http://schemas.microsoft.com/office/drawing/2014/chart" uri="{C3380CC4-5D6E-409C-BE32-E72D297353CC}">
              <c16:uniqueId val="{00000001-60E4-46C2-BCF0-8DDD33A9E8A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72-44CF-83D1-153A3F9F30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E72-44CF-83D1-153A3F9F30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A0-44CD-9749-A02EEB8202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83.92</c:v>
                </c:pt>
                <c:pt idx="4">
                  <c:v>89.31</c:v>
                </c:pt>
              </c:numCache>
            </c:numRef>
          </c:val>
          <c:smooth val="0"/>
          <c:extLst>
            <c:ext xmlns:c16="http://schemas.microsoft.com/office/drawing/2014/chart" uri="{C3380CC4-5D6E-409C-BE32-E72D297353CC}">
              <c16:uniqueId val="{00000001-4DA0-44CD-9749-A02EEB8202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24.7</c:v>
                </c:pt>
                <c:pt idx="1">
                  <c:v>78.19</c:v>
                </c:pt>
                <c:pt idx="2">
                  <c:v>122.38</c:v>
                </c:pt>
                <c:pt idx="3">
                  <c:v>141.09</c:v>
                </c:pt>
                <c:pt idx="4">
                  <c:v>182.5</c:v>
                </c:pt>
              </c:numCache>
            </c:numRef>
          </c:val>
          <c:extLst>
            <c:ext xmlns:c16="http://schemas.microsoft.com/office/drawing/2014/chart" uri="{C3380CC4-5D6E-409C-BE32-E72D297353CC}">
              <c16:uniqueId val="{00000000-45B4-417A-886E-920FB09A4D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122.71</c:v>
                </c:pt>
                <c:pt idx="4">
                  <c:v>138.19999999999999</c:v>
                </c:pt>
              </c:numCache>
            </c:numRef>
          </c:val>
          <c:smooth val="0"/>
          <c:extLst>
            <c:ext xmlns:c16="http://schemas.microsoft.com/office/drawing/2014/chart" uri="{C3380CC4-5D6E-409C-BE32-E72D297353CC}">
              <c16:uniqueId val="{00000001-45B4-417A-886E-920FB09A4D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920.29</c:v>
                </c:pt>
                <c:pt idx="1">
                  <c:v>998.61</c:v>
                </c:pt>
                <c:pt idx="2">
                  <c:v>934.3</c:v>
                </c:pt>
                <c:pt idx="3">
                  <c:v>902.8</c:v>
                </c:pt>
                <c:pt idx="4">
                  <c:v>801.16</c:v>
                </c:pt>
              </c:numCache>
            </c:numRef>
          </c:val>
          <c:extLst>
            <c:ext xmlns:c16="http://schemas.microsoft.com/office/drawing/2014/chart" uri="{C3380CC4-5D6E-409C-BE32-E72D297353CC}">
              <c16:uniqueId val="{00000000-2596-4404-BE5E-85AA0C4892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2596-4404-BE5E-85AA0C4892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79.489999999999995</c:v>
                </c:pt>
                <c:pt idx="1">
                  <c:v>85.72</c:v>
                </c:pt>
                <c:pt idx="2">
                  <c:v>99.74</c:v>
                </c:pt>
                <c:pt idx="3">
                  <c:v>99.91</c:v>
                </c:pt>
                <c:pt idx="4">
                  <c:v>100</c:v>
                </c:pt>
              </c:numCache>
            </c:numRef>
          </c:val>
          <c:extLst>
            <c:ext xmlns:c16="http://schemas.microsoft.com/office/drawing/2014/chart" uri="{C3380CC4-5D6E-409C-BE32-E72D297353CC}">
              <c16:uniqueId val="{00000000-96A0-40D6-8CFF-957CE6313D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96A0-40D6-8CFF-957CE6313D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247.63</c:v>
                </c:pt>
                <c:pt idx="1">
                  <c:v>229.52</c:v>
                </c:pt>
                <c:pt idx="2">
                  <c:v>178.31</c:v>
                </c:pt>
                <c:pt idx="3">
                  <c:v>172.29</c:v>
                </c:pt>
                <c:pt idx="4">
                  <c:v>173.89</c:v>
                </c:pt>
              </c:numCache>
            </c:numRef>
          </c:val>
          <c:extLst>
            <c:ext xmlns:c16="http://schemas.microsoft.com/office/drawing/2014/chart" uri="{C3380CC4-5D6E-409C-BE32-E72D297353CC}">
              <c16:uniqueId val="{00000000-BD6D-4999-AB53-2C5924DA2A5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BD6D-4999-AB53-2C5924DA2A5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【100.42】</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【82.66】</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【140.15】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【307.39】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【86.02】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【84.27】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【294.83】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【22.91】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石川県　宝達志水町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6</v>
      </c>
      <c r="C7" s="30"/>
      <c r="D7" s="30"/>
      <c r="E7" s="30"/>
      <c r="F7" s="30"/>
      <c r="G7" s="30"/>
      <c r="H7" s="30"/>
      <c r="I7" s="30" t="s">
        <v>12</v>
      </c>
      <c r="J7" s="30"/>
      <c r="K7" s="30"/>
      <c r="L7" s="30"/>
      <c r="M7" s="30"/>
      <c r="N7" s="30"/>
      <c r="O7" s="30"/>
      <c r="P7" s="30" t="s">
        <v>5</v>
      </c>
      <c r="Q7" s="30"/>
      <c r="R7" s="30"/>
      <c r="S7" s="30"/>
      <c r="T7" s="30"/>
      <c r="U7" s="30"/>
      <c r="V7" s="30"/>
      <c r="W7" s="30" t="s">
        <v>14</v>
      </c>
      <c r="X7" s="30"/>
      <c r="Y7" s="30"/>
      <c r="Z7" s="30"/>
      <c r="AA7" s="30"/>
      <c r="AB7" s="30"/>
      <c r="AC7" s="30"/>
      <c r="AD7" s="30" t="s">
        <v>4</v>
      </c>
      <c r="AE7" s="30"/>
      <c r="AF7" s="30"/>
      <c r="AG7" s="30"/>
      <c r="AH7" s="30"/>
      <c r="AI7" s="30"/>
      <c r="AJ7" s="30"/>
      <c r="AK7" s="3"/>
      <c r="AL7" s="30" t="s">
        <v>0</v>
      </c>
      <c r="AM7" s="30"/>
      <c r="AN7" s="30"/>
      <c r="AO7" s="30"/>
      <c r="AP7" s="30"/>
      <c r="AQ7" s="30"/>
      <c r="AR7" s="30"/>
      <c r="AS7" s="30"/>
      <c r="AT7" s="30" t="s">
        <v>10</v>
      </c>
      <c r="AU7" s="30"/>
      <c r="AV7" s="30"/>
      <c r="AW7" s="30"/>
      <c r="AX7" s="30"/>
      <c r="AY7" s="30"/>
      <c r="AZ7" s="30"/>
      <c r="BA7" s="30"/>
      <c r="BB7" s="30" t="s">
        <v>16</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12257</v>
      </c>
      <c r="AM8" s="36"/>
      <c r="AN8" s="36"/>
      <c r="AO8" s="36"/>
      <c r="AP8" s="36"/>
      <c r="AQ8" s="36"/>
      <c r="AR8" s="36"/>
      <c r="AS8" s="36"/>
      <c r="AT8" s="37">
        <f>データ!T6</f>
        <v>111.51</v>
      </c>
      <c r="AU8" s="37"/>
      <c r="AV8" s="37"/>
      <c r="AW8" s="37"/>
      <c r="AX8" s="37"/>
      <c r="AY8" s="37"/>
      <c r="AZ8" s="37"/>
      <c r="BA8" s="37"/>
      <c r="BB8" s="37">
        <f>データ!U6</f>
        <v>109.92</v>
      </c>
      <c r="BC8" s="37"/>
      <c r="BD8" s="37"/>
      <c r="BE8" s="37"/>
      <c r="BF8" s="37"/>
      <c r="BG8" s="37"/>
      <c r="BH8" s="37"/>
      <c r="BI8" s="37"/>
      <c r="BJ8" s="3"/>
      <c r="BK8" s="3"/>
      <c r="BL8" s="38" t="s">
        <v>11</v>
      </c>
      <c r="BM8" s="39"/>
      <c r="BN8" s="40" t="s">
        <v>19</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22</v>
      </c>
      <c r="J9" s="30"/>
      <c r="K9" s="30"/>
      <c r="L9" s="30"/>
      <c r="M9" s="30"/>
      <c r="N9" s="30"/>
      <c r="O9" s="30"/>
      <c r="P9" s="30" t="s">
        <v>24</v>
      </c>
      <c r="Q9" s="30"/>
      <c r="R9" s="30"/>
      <c r="S9" s="30"/>
      <c r="T9" s="30"/>
      <c r="U9" s="30"/>
      <c r="V9" s="30"/>
      <c r="W9" s="30" t="s">
        <v>25</v>
      </c>
      <c r="X9" s="30"/>
      <c r="Y9" s="30"/>
      <c r="Z9" s="30"/>
      <c r="AA9" s="30"/>
      <c r="AB9" s="30"/>
      <c r="AC9" s="30"/>
      <c r="AD9" s="30" t="s">
        <v>20</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32</v>
      </c>
      <c r="BC9" s="30"/>
      <c r="BD9" s="30"/>
      <c r="BE9" s="30"/>
      <c r="BF9" s="30"/>
      <c r="BG9" s="30"/>
      <c r="BH9" s="30"/>
      <c r="BI9" s="30"/>
      <c r="BJ9" s="3"/>
      <c r="BK9" s="3"/>
      <c r="BL9" s="42" t="s">
        <v>33</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40.64</v>
      </c>
      <c r="J10" s="37"/>
      <c r="K10" s="37"/>
      <c r="L10" s="37"/>
      <c r="M10" s="37"/>
      <c r="N10" s="37"/>
      <c r="O10" s="37"/>
      <c r="P10" s="37">
        <f>データ!P6</f>
        <v>0.62</v>
      </c>
      <c r="Q10" s="37"/>
      <c r="R10" s="37"/>
      <c r="S10" s="37"/>
      <c r="T10" s="37"/>
      <c r="U10" s="37"/>
      <c r="V10" s="37"/>
      <c r="W10" s="37">
        <f>データ!Q6</f>
        <v>100</v>
      </c>
      <c r="X10" s="37"/>
      <c r="Y10" s="37"/>
      <c r="Z10" s="37"/>
      <c r="AA10" s="37"/>
      <c r="AB10" s="37"/>
      <c r="AC10" s="37"/>
      <c r="AD10" s="36">
        <f>データ!R6</f>
        <v>3850</v>
      </c>
      <c r="AE10" s="36"/>
      <c r="AF10" s="36"/>
      <c r="AG10" s="36"/>
      <c r="AH10" s="36"/>
      <c r="AI10" s="36"/>
      <c r="AJ10" s="36"/>
      <c r="AK10" s="2"/>
      <c r="AL10" s="36">
        <f>データ!V6</f>
        <v>75</v>
      </c>
      <c r="AM10" s="36"/>
      <c r="AN10" s="36"/>
      <c r="AO10" s="36"/>
      <c r="AP10" s="36"/>
      <c r="AQ10" s="36"/>
      <c r="AR10" s="36"/>
      <c r="AS10" s="36"/>
      <c r="AT10" s="37">
        <f>データ!W6</f>
        <v>0.23</v>
      </c>
      <c r="AU10" s="37"/>
      <c r="AV10" s="37"/>
      <c r="AW10" s="37"/>
      <c r="AX10" s="37"/>
      <c r="AY10" s="37"/>
      <c r="AZ10" s="37"/>
      <c r="BA10" s="37"/>
      <c r="BB10" s="37">
        <f>データ!X6</f>
        <v>326.08999999999997</v>
      </c>
      <c r="BC10" s="37"/>
      <c r="BD10" s="37"/>
      <c r="BE10" s="37"/>
      <c r="BF10" s="37"/>
      <c r="BG10" s="37"/>
      <c r="BH10" s="37"/>
      <c r="BI10" s="37"/>
      <c r="BJ10" s="2"/>
      <c r="BK10" s="2"/>
      <c r="BL10" s="46" t="s">
        <v>36</v>
      </c>
      <c r="BM10" s="47"/>
      <c r="BN10" s="48" t="s">
        <v>15</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8</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44</v>
      </c>
      <c r="F84" s="6" t="s">
        <v>45</v>
      </c>
      <c r="G84" s="6" t="s">
        <v>46</v>
      </c>
      <c r="H84" s="6" t="s">
        <v>39</v>
      </c>
      <c r="I84" s="6" t="s">
        <v>7</v>
      </c>
      <c r="J84" s="6" t="s">
        <v>47</v>
      </c>
      <c r="K84" s="6" t="s">
        <v>48</v>
      </c>
      <c r="L84" s="6" t="s">
        <v>31</v>
      </c>
      <c r="M84" s="6" t="s">
        <v>34</v>
      </c>
      <c r="N84" s="6" t="s">
        <v>50</v>
      </c>
      <c r="O84" s="6" t="s">
        <v>52</v>
      </c>
    </row>
    <row r="85" spans="1:78" hidden="1" x14ac:dyDescent="0.15">
      <c r="B85" s="6"/>
      <c r="C85" s="6"/>
      <c r="D85" s="6"/>
      <c r="E85" s="6" t="str">
        <f>データ!AI6</f>
        <v>【100.42】</v>
      </c>
      <c r="F85" s="6" t="str">
        <f>データ!AT6</f>
        <v>【82.66】</v>
      </c>
      <c r="G85" s="6" t="str">
        <f>データ!BE6</f>
        <v>【140.15】</v>
      </c>
      <c r="H85" s="6" t="str">
        <f>データ!BP6</f>
        <v>【307.39】</v>
      </c>
      <c r="I85" s="6" t="str">
        <f>データ!CA6</f>
        <v>【57.03】</v>
      </c>
      <c r="J85" s="6" t="str">
        <f>データ!CL6</f>
        <v>【294.83】</v>
      </c>
      <c r="K85" s="6" t="str">
        <f>データ!CW6</f>
        <v>【84.27】</v>
      </c>
      <c r="L85" s="6" t="str">
        <f>データ!DH6</f>
        <v>【86.02】</v>
      </c>
      <c r="M85" s="6" t="str">
        <f>データ!DS6</f>
        <v>【22.91】</v>
      </c>
      <c r="N85" s="6" t="str">
        <f>データ!ED6</f>
        <v>【-】</v>
      </c>
      <c r="O85" s="6" t="str">
        <f>データ!EO6</f>
        <v>【-】</v>
      </c>
    </row>
  </sheetData>
  <sheetProtection algorithmName="SHA-512" hashValue="HBbolOf0B3/4iGgCvowjGtw8Y352wurPDnd5bwZuUkb4QbTUV0uP97/3rK0DcMOqbTfhRZLay0Gp9SRlFWgkcw==" saltValue="6teP66YZ5CbfKePudVH5s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30</v>
      </c>
      <c r="C3" s="16" t="s">
        <v>56</v>
      </c>
      <c r="D3" s="16" t="s">
        <v>57</v>
      </c>
      <c r="E3" s="16" t="s">
        <v>3</v>
      </c>
      <c r="F3" s="16" t="s">
        <v>2</v>
      </c>
      <c r="G3" s="16" t="s">
        <v>23</v>
      </c>
      <c r="H3" s="74" t="s">
        <v>58</v>
      </c>
      <c r="I3" s="75"/>
      <c r="J3" s="75"/>
      <c r="K3" s="75"/>
      <c r="L3" s="75"/>
      <c r="M3" s="75"/>
      <c r="N3" s="75"/>
      <c r="O3" s="75"/>
      <c r="P3" s="75"/>
      <c r="Q3" s="75"/>
      <c r="R3" s="75"/>
      <c r="S3" s="75"/>
      <c r="T3" s="75"/>
      <c r="U3" s="75"/>
      <c r="V3" s="75"/>
      <c r="W3" s="75"/>
      <c r="X3" s="76"/>
      <c r="Y3" s="72" t="s">
        <v>51</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9</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59</v>
      </c>
      <c r="B4" s="17"/>
      <c r="C4" s="17"/>
      <c r="D4" s="17"/>
      <c r="E4" s="17"/>
      <c r="F4" s="17"/>
      <c r="G4" s="17"/>
      <c r="H4" s="77"/>
      <c r="I4" s="78"/>
      <c r="J4" s="78"/>
      <c r="K4" s="78"/>
      <c r="L4" s="78"/>
      <c r="M4" s="78"/>
      <c r="N4" s="78"/>
      <c r="O4" s="78"/>
      <c r="P4" s="78"/>
      <c r="Q4" s="78"/>
      <c r="R4" s="78"/>
      <c r="S4" s="78"/>
      <c r="T4" s="78"/>
      <c r="U4" s="78"/>
      <c r="V4" s="78"/>
      <c r="W4" s="78"/>
      <c r="X4" s="79"/>
      <c r="Y4" s="73" t="s">
        <v>49</v>
      </c>
      <c r="Z4" s="73"/>
      <c r="AA4" s="73"/>
      <c r="AB4" s="73"/>
      <c r="AC4" s="73"/>
      <c r="AD4" s="73"/>
      <c r="AE4" s="73"/>
      <c r="AF4" s="73"/>
      <c r="AG4" s="73"/>
      <c r="AH4" s="73"/>
      <c r="AI4" s="73"/>
      <c r="AJ4" s="73" t="s">
        <v>43</v>
      </c>
      <c r="AK4" s="73"/>
      <c r="AL4" s="73"/>
      <c r="AM4" s="73"/>
      <c r="AN4" s="73"/>
      <c r="AO4" s="73"/>
      <c r="AP4" s="73"/>
      <c r="AQ4" s="73"/>
      <c r="AR4" s="73"/>
      <c r="AS4" s="73"/>
      <c r="AT4" s="73"/>
      <c r="AU4" s="73" t="s">
        <v>26</v>
      </c>
      <c r="AV4" s="73"/>
      <c r="AW4" s="73"/>
      <c r="AX4" s="73"/>
      <c r="AY4" s="73"/>
      <c r="AZ4" s="73"/>
      <c r="BA4" s="73"/>
      <c r="BB4" s="73"/>
      <c r="BC4" s="73"/>
      <c r="BD4" s="73"/>
      <c r="BE4" s="73"/>
      <c r="BF4" s="73" t="s">
        <v>61</v>
      </c>
      <c r="BG4" s="73"/>
      <c r="BH4" s="73"/>
      <c r="BI4" s="73"/>
      <c r="BJ4" s="73"/>
      <c r="BK4" s="73"/>
      <c r="BL4" s="73"/>
      <c r="BM4" s="73"/>
      <c r="BN4" s="73"/>
      <c r="BO4" s="73"/>
      <c r="BP4" s="73"/>
      <c r="BQ4" s="73" t="s">
        <v>13</v>
      </c>
      <c r="BR4" s="73"/>
      <c r="BS4" s="73"/>
      <c r="BT4" s="73"/>
      <c r="BU4" s="73"/>
      <c r="BV4" s="73"/>
      <c r="BW4" s="73"/>
      <c r="BX4" s="73"/>
      <c r="BY4" s="73"/>
      <c r="BZ4" s="73"/>
      <c r="CA4" s="73"/>
      <c r="CB4" s="73" t="s">
        <v>60</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55</v>
      </c>
      <c r="I5" s="23" t="s">
        <v>69</v>
      </c>
      <c r="J5" s="23" t="s">
        <v>70</v>
      </c>
      <c r="K5" s="23" t="s">
        <v>71</v>
      </c>
      <c r="L5" s="23" t="s">
        <v>72</v>
      </c>
      <c r="M5" s="23" t="s">
        <v>4</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89</v>
      </c>
      <c r="AE5" s="23" t="s">
        <v>90</v>
      </c>
      <c r="AF5" s="23" t="s">
        <v>91</v>
      </c>
      <c r="AG5" s="23" t="s">
        <v>92</v>
      </c>
      <c r="AH5" s="23" t="s">
        <v>93</v>
      </c>
      <c r="AI5" s="23" t="s">
        <v>42</v>
      </c>
      <c r="AJ5" s="23" t="s">
        <v>83</v>
      </c>
      <c r="AK5" s="23" t="s">
        <v>84</v>
      </c>
      <c r="AL5" s="23" t="s">
        <v>85</v>
      </c>
      <c r="AM5" s="23" t="s">
        <v>86</v>
      </c>
      <c r="AN5" s="23" t="s">
        <v>87</v>
      </c>
      <c r="AO5" s="23" t="s">
        <v>89</v>
      </c>
      <c r="AP5" s="23" t="s">
        <v>90</v>
      </c>
      <c r="AQ5" s="23" t="s">
        <v>91</v>
      </c>
      <c r="AR5" s="23" t="s">
        <v>92</v>
      </c>
      <c r="AS5" s="23" t="s">
        <v>93</v>
      </c>
      <c r="AT5" s="23" t="s">
        <v>88</v>
      </c>
      <c r="AU5" s="23" t="s">
        <v>83</v>
      </c>
      <c r="AV5" s="23" t="s">
        <v>84</v>
      </c>
      <c r="AW5" s="23" t="s">
        <v>85</v>
      </c>
      <c r="AX5" s="23" t="s">
        <v>86</v>
      </c>
      <c r="AY5" s="23" t="s">
        <v>87</v>
      </c>
      <c r="AZ5" s="23" t="s">
        <v>89</v>
      </c>
      <c r="BA5" s="23" t="s">
        <v>90</v>
      </c>
      <c r="BB5" s="23" t="s">
        <v>91</v>
      </c>
      <c r="BC5" s="23" t="s">
        <v>92</v>
      </c>
      <c r="BD5" s="23" t="s">
        <v>93</v>
      </c>
      <c r="BE5" s="23" t="s">
        <v>88</v>
      </c>
      <c r="BF5" s="23" t="s">
        <v>83</v>
      </c>
      <c r="BG5" s="23" t="s">
        <v>84</v>
      </c>
      <c r="BH5" s="23" t="s">
        <v>85</v>
      </c>
      <c r="BI5" s="23" t="s">
        <v>86</v>
      </c>
      <c r="BJ5" s="23" t="s">
        <v>87</v>
      </c>
      <c r="BK5" s="23" t="s">
        <v>89</v>
      </c>
      <c r="BL5" s="23" t="s">
        <v>90</v>
      </c>
      <c r="BM5" s="23" t="s">
        <v>91</v>
      </c>
      <c r="BN5" s="23" t="s">
        <v>92</v>
      </c>
      <c r="BO5" s="23" t="s">
        <v>93</v>
      </c>
      <c r="BP5" s="23" t="s">
        <v>88</v>
      </c>
      <c r="BQ5" s="23" t="s">
        <v>83</v>
      </c>
      <c r="BR5" s="23" t="s">
        <v>84</v>
      </c>
      <c r="BS5" s="23" t="s">
        <v>85</v>
      </c>
      <c r="BT5" s="23" t="s">
        <v>86</v>
      </c>
      <c r="BU5" s="23" t="s">
        <v>87</v>
      </c>
      <c r="BV5" s="23" t="s">
        <v>89</v>
      </c>
      <c r="BW5" s="23" t="s">
        <v>90</v>
      </c>
      <c r="BX5" s="23" t="s">
        <v>91</v>
      </c>
      <c r="BY5" s="23" t="s">
        <v>92</v>
      </c>
      <c r="BZ5" s="23" t="s">
        <v>93</v>
      </c>
      <c r="CA5" s="23" t="s">
        <v>88</v>
      </c>
      <c r="CB5" s="23" t="s">
        <v>83</v>
      </c>
      <c r="CC5" s="23" t="s">
        <v>84</v>
      </c>
      <c r="CD5" s="23" t="s">
        <v>85</v>
      </c>
      <c r="CE5" s="23" t="s">
        <v>86</v>
      </c>
      <c r="CF5" s="23" t="s">
        <v>87</v>
      </c>
      <c r="CG5" s="23" t="s">
        <v>89</v>
      </c>
      <c r="CH5" s="23" t="s">
        <v>90</v>
      </c>
      <c r="CI5" s="23" t="s">
        <v>91</v>
      </c>
      <c r="CJ5" s="23" t="s">
        <v>92</v>
      </c>
      <c r="CK5" s="23" t="s">
        <v>93</v>
      </c>
      <c r="CL5" s="23" t="s">
        <v>88</v>
      </c>
      <c r="CM5" s="23" t="s">
        <v>83</v>
      </c>
      <c r="CN5" s="23" t="s">
        <v>84</v>
      </c>
      <c r="CO5" s="23" t="s">
        <v>85</v>
      </c>
      <c r="CP5" s="23" t="s">
        <v>86</v>
      </c>
      <c r="CQ5" s="23" t="s">
        <v>87</v>
      </c>
      <c r="CR5" s="23" t="s">
        <v>89</v>
      </c>
      <c r="CS5" s="23" t="s">
        <v>90</v>
      </c>
      <c r="CT5" s="23" t="s">
        <v>91</v>
      </c>
      <c r="CU5" s="23" t="s">
        <v>92</v>
      </c>
      <c r="CV5" s="23" t="s">
        <v>93</v>
      </c>
      <c r="CW5" s="23" t="s">
        <v>88</v>
      </c>
      <c r="CX5" s="23" t="s">
        <v>83</v>
      </c>
      <c r="CY5" s="23" t="s">
        <v>84</v>
      </c>
      <c r="CZ5" s="23" t="s">
        <v>85</v>
      </c>
      <c r="DA5" s="23" t="s">
        <v>86</v>
      </c>
      <c r="DB5" s="23" t="s">
        <v>87</v>
      </c>
      <c r="DC5" s="23" t="s">
        <v>89</v>
      </c>
      <c r="DD5" s="23" t="s">
        <v>90</v>
      </c>
      <c r="DE5" s="23" t="s">
        <v>91</v>
      </c>
      <c r="DF5" s="23" t="s">
        <v>92</v>
      </c>
      <c r="DG5" s="23" t="s">
        <v>93</v>
      </c>
      <c r="DH5" s="23" t="s">
        <v>88</v>
      </c>
      <c r="DI5" s="23" t="s">
        <v>83</v>
      </c>
      <c r="DJ5" s="23" t="s">
        <v>84</v>
      </c>
      <c r="DK5" s="23" t="s">
        <v>85</v>
      </c>
      <c r="DL5" s="23" t="s">
        <v>86</v>
      </c>
      <c r="DM5" s="23" t="s">
        <v>87</v>
      </c>
      <c r="DN5" s="23" t="s">
        <v>89</v>
      </c>
      <c r="DO5" s="23" t="s">
        <v>90</v>
      </c>
      <c r="DP5" s="23" t="s">
        <v>91</v>
      </c>
      <c r="DQ5" s="23" t="s">
        <v>92</v>
      </c>
      <c r="DR5" s="23" t="s">
        <v>93</v>
      </c>
      <c r="DS5" s="23" t="s">
        <v>88</v>
      </c>
      <c r="DT5" s="23" t="s">
        <v>83</v>
      </c>
      <c r="DU5" s="23" t="s">
        <v>84</v>
      </c>
      <c r="DV5" s="23" t="s">
        <v>85</v>
      </c>
      <c r="DW5" s="23" t="s">
        <v>86</v>
      </c>
      <c r="DX5" s="23" t="s">
        <v>87</v>
      </c>
      <c r="DY5" s="23" t="s">
        <v>89</v>
      </c>
      <c r="DZ5" s="23" t="s">
        <v>90</v>
      </c>
      <c r="EA5" s="23" t="s">
        <v>91</v>
      </c>
      <c r="EB5" s="23" t="s">
        <v>92</v>
      </c>
      <c r="EC5" s="23" t="s">
        <v>93</v>
      </c>
      <c r="ED5" s="23" t="s">
        <v>88</v>
      </c>
      <c r="EE5" s="23" t="s">
        <v>83</v>
      </c>
      <c r="EF5" s="23" t="s">
        <v>84</v>
      </c>
      <c r="EG5" s="23" t="s">
        <v>85</v>
      </c>
      <c r="EH5" s="23" t="s">
        <v>86</v>
      </c>
      <c r="EI5" s="23" t="s">
        <v>87</v>
      </c>
      <c r="EJ5" s="23" t="s">
        <v>89</v>
      </c>
      <c r="EK5" s="23" t="s">
        <v>90</v>
      </c>
      <c r="EL5" s="23" t="s">
        <v>91</v>
      </c>
      <c r="EM5" s="23" t="s">
        <v>92</v>
      </c>
      <c r="EN5" s="23" t="s">
        <v>93</v>
      </c>
      <c r="EO5" s="23" t="s">
        <v>88</v>
      </c>
    </row>
    <row r="6" spans="1:148" s="13" customFormat="1" x14ac:dyDescent="0.15">
      <c r="A6" s="14" t="s">
        <v>94</v>
      </c>
      <c r="B6" s="19">
        <f t="shared" ref="B6:X6" si="1">B7</f>
        <v>2022</v>
      </c>
      <c r="C6" s="19">
        <f t="shared" si="1"/>
        <v>173860</v>
      </c>
      <c r="D6" s="19">
        <f t="shared" si="1"/>
        <v>46</v>
      </c>
      <c r="E6" s="19">
        <f t="shared" si="1"/>
        <v>18</v>
      </c>
      <c r="F6" s="19">
        <f t="shared" si="1"/>
        <v>0</v>
      </c>
      <c r="G6" s="19">
        <f t="shared" si="1"/>
        <v>0</v>
      </c>
      <c r="H6" s="19" t="str">
        <f t="shared" si="1"/>
        <v>石川県　宝達志水町</v>
      </c>
      <c r="I6" s="19" t="str">
        <f t="shared" si="1"/>
        <v>法適用</v>
      </c>
      <c r="J6" s="19" t="str">
        <f t="shared" si="1"/>
        <v>下水道事業</v>
      </c>
      <c r="K6" s="19" t="str">
        <f t="shared" si="1"/>
        <v>特定地域生活排水処理</v>
      </c>
      <c r="L6" s="19" t="str">
        <f t="shared" si="1"/>
        <v>K2</v>
      </c>
      <c r="M6" s="19" t="str">
        <f t="shared" si="1"/>
        <v>非設置</v>
      </c>
      <c r="N6" s="24" t="str">
        <f t="shared" si="1"/>
        <v>-</v>
      </c>
      <c r="O6" s="24">
        <f t="shared" si="1"/>
        <v>40.64</v>
      </c>
      <c r="P6" s="24">
        <f t="shared" si="1"/>
        <v>0.62</v>
      </c>
      <c r="Q6" s="24">
        <f t="shared" si="1"/>
        <v>100</v>
      </c>
      <c r="R6" s="24">
        <f t="shared" si="1"/>
        <v>3850</v>
      </c>
      <c r="S6" s="24">
        <f t="shared" si="1"/>
        <v>12257</v>
      </c>
      <c r="T6" s="24">
        <f t="shared" si="1"/>
        <v>111.51</v>
      </c>
      <c r="U6" s="24">
        <f t="shared" si="1"/>
        <v>109.92</v>
      </c>
      <c r="V6" s="24">
        <f t="shared" si="1"/>
        <v>75</v>
      </c>
      <c r="W6" s="24">
        <f t="shared" si="1"/>
        <v>0.23</v>
      </c>
      <c r="X6" s="24">
        <f t="shared" si="1"/>
        <v>326.08999999999997</v>
      </c>
      <c r="Y6" s="28">
        <f t="shared" ref="Y6:AH6" si="2">IF(Y7="",NA(),Y7)</f>
        <v>110.36</v>
      </c>
      <c r="Z6" s="28">
        <f t="shared" si="2"/>
        <v>114.83</v>
      </c>
      <c r="AA6" s="28">
        <f t="shared" si="2"/>
        <v>119.21</v>
      </c>
      <c r="AB6" s="28">
        <f t="shared" si="2"/>
        <v>132.69</v>
      </c>
      <c r="AC6" s="28">
        <f t="shared" si="2"/>
        <v>139.03</v>
      </c>
      <c r="AD6" s="28">
        <f t="shared" si="2"/>
        <v>90.02</v>
      </c>
      <c r="AE6" s="28">
        <f t="shared" si="2"/>
        <v>93.76</v>
      </c>
      <c r="AF6" s="28">
        <f t="shared" si="2"/>
        <v>95.33</v>
      </c>
      <c r="AG6" s="28">
        <f t="shared" si="2"/>
        <v>100.41</v>
      </c>
      <c r="AH6" s="28">
        <f t="shared" si="2"/>
        <v>100.17</v>
      </c>
      <c r="AI6" s="24" t="str">
        <f>IF(AI7="","",IF(AI7="-","【-】","【"&amp;SUBSTITUTE(TEXT(AI7,"#,##0.00"),"-","△")&amp;"】"))</f>
        <v>【100.42】</v>
      </c>
      <c r="AJ6" s="24">
        <f t="shared" ref="AJ6:AS6" si="3">IF(AJ7="",NA(),AJ7)</f>
        <v>0</v>
      </c>
      <c r="AK6" s="24">
        <f t="shared" si="3"/>
        <v>0</v>
      </c>
      <c r="AL6" s="24">
        <f t="shared" si="3"/>
        <v>0</v>
      </c>
      <c r="AM6" s="24">
        <f t="shared" si="3"/>
        <v>0</v>
      </c>
      <c r="AN6" s="24">
        <f t="shared" si="3"/>
        <v>0</v>
      </c>
      <c r="AO6" s="28">
        <f t="shared" si="3"/>
        <v>221.28</v>
      </c>
      <c r="AP6" s="28">
        <f t="shared" si="3"/>
        <v>173.09</v>
      </c>
      <c r="AQ6" s="28">
        <f t="shared" si="3"/>
        <v>162.82</v>
      </c>
      <c r="AR6" s="28">
        <f t="shared" si="3"/>
        <v>83.92</v>
      </c>
      <c r="AS6" s="28">
        <f t="shared" si="3"/>
        <v>89.31</v>
      </c>
      <c r="AT6" s="24" t="str">
        <f>IF(AT7="","",IF(AT7="-","【-】","【"&amp;SUBSTITUTE(TEXT(AT7,"#,##0.00"),"-","△")&amp;"】"))</f>
        <v>【82.66】</v>
      </c>
      <c r="AU6" s="28">
        <f t="shared" ref="AU6:BD6" si="4">IF(AU7="",NA(),AU7)</f>
        <v>24.7</v>
      </c>
      <c r="AV6" s="28">
        <f t="shared" si="4"/>
        <v>78.19</v>
      </c>
      <c r="AW6" s="28">
        <f t="shared" si="4"/>
        <v>122.38</v>
      </c>
      <c r="AX6" s="28">
        <f t="shared" si="4"/>
        <v>141.09</v>
      </c>
      <c r="AY6" s="28">
        <f t="shared" si="4"/>
        <v>182.5</v>
      </c>
      <c r="AZ6" s="28">
        <f t="shared" si="4"/>
        <v>113.42</v>
      </c>
      <c r="BA6" s="28">
        <f t="shared" si="4"/>
        <v>117.39</v>
      </c>
      <c r="BB6" s="28">
        <f t="shared" si="4"/>
        <v>125.61</v>
      </c>
      <c r="BC6" s="28">
        <f t="shared" si="4"/>
        <v>122.71</v>
      </c>
      <c r="BD6" s="28">
        <f t="shared" si="4"/>
        <v>138.19999999999999</v>
      </c>
      <c r="BE6" s="24" t="str">
        <f>IF(BE7="","",IF(BE7="-","【-】","【"&amp;SUBSTITUTE(TEXT(BE7,"#,##0.00"),"-","△")&amp;"】"))</f>
        <v>【140.15】</v>
      </c>
      <c r="BF6" s="28">
        <f t="shared" ref="BF6:BO6" si="5">IF(BF7="",NA(),BF7)</f>
        <v>920.29</v>
      </c>
      <c r="BG6" s="28">
        <f t="shared" si="5"/>
        <v>998.61</v>
      </c>
      <c r="BH6" s="28">
        <f t="shared" si="5"/>
        <v>934.3</v>
      </c>
      <c r="BI6" s="28">
        <f t="shared" si="5"/>
        <v>902.8</v>
      </c>
      <c r="BJ6" s="28">
        <f t="shared" si="5"/>
        <v>801.16</v>
      </c>
      <c r="BK6" s="28">
        <f t="shared" si="5"/>
        <v>386.46</v>
      </c>
      <c r="BL6" s="28">
        <f t="shared" si="5"/>
        <v>421.25</v>
      </c>
      <c r="BM6" s="28">
        <f t="shared" si="5"/>
        <v>398.42</v>
      </c>
      <c r="BN6" s="28">
        <f t="shared" si="5"/>
        <v>294.08999999999997</v>
      </c>
      <c r="BO6" s="28">
        <f t="shared" si="5"/>
        <v>294.08999999999997</v>
      </c>
      <c r="BP6" s="24" t="str">
        <f>IF(BP7="","",IF(BP7="-","【-】","【"&amp;SUBSTITUTE(TEXT(BP7,"#,##0.00"),"-","△")&amp;"】"))</f>
        <v>【307.39】</v>
      </c>
      <c r="BQ6" s="28">
        <f t="shared" ref="BQ6:BZ6" si="6">IF(BQ7="",NA(),BQ7)</f>
        <v>79.489999999999995</v>
      </c>
      <c r="BR6" s="28">
        <f t="shared" si="6"/>
        <v>85.72</v>
      </c>
      <c r="BS6" s="28">
        <f t="shared" si="6"/>
        <v>99.74</v>
      </c>
      <c r="BT6" s="28">
        <f t="shared" si="6"/>
        <v>99.91</v>
      </c>
      <c r="BU6" s="28">
        <f t="shared" si="6"/>
        <v>100</v>
      </c>
      <c r="BV6" s="28">
        <f t="shared" si="6"/>
        <v>55.85</v>
      </c>
      <c r="BW6" s="28">
        <f t="shared" si="6"/>
        <v>53.23</v>
      </c>
      <c r="BX6" s="28">
        <f t="shared" si="6"/>
        <v>50.7</v>
      </c>
      <c r="BY6" s="28">
        <f t="shared" si="6"/>
        <v>60</v>
      </c>
      <c r="BZ6" s="28">
        <f t="shared" si="6"/>
        <v>59.01</v>
      </c>
      <c r="CA6" s="24" t="str">
        <f>IF(CA7="","",IF(CA7="-","【-】","【"&amp;SUBSTITUTE(TEXT(CA7,"#,##0.00"),"-","△")&amp;"】"))</f>
        <v>【57.03】</v>
      </c>
      <c r="CB6" s="28">
        <f t="shared" ref="CB6:CK6" si="7">IF(CB7="",NA(),CB7)</f>
        <v>247.63</v>
      </c>
      <c r="CC6" s="28">
        <f t="shared" si="7"/>
        <v>229.52</v>
      </c>
      <c r="CD6" s="28">
        <f t="shared" si="7"/>
        <v>178.31</v>
      </c>
      <c r="CE6" s="28">
        <f t="shared" si="7"/>
        <v>172.29</v>
      </c>
      <c r="CF6" s="28">
        <f t="shared" si="7"/>
        <v>173.89</v>
      </c>
      <c r="CG6" s="28">
        <f t="shared" si="7"/>
        <v>287.91000000000003</v>
      </c>
      <c r="CH6" s="28">
        <f t="shared" si="7"/>
        <v>283.3</v>
      </c>
      <c r="CI6" s="28">
        <f t="shared" si="7"/>
        <v>289.81</v>
      </c>
      <c r="CJ6" s="28">
        <f t="shared" si="7"/>
        <v>282.70999999999998</v>
      </c>
      <c r="CK6" s="28">
        <f t="shared" si="7"/>
        <v>291.82</v>
      </c>
      <c r="CL6" s="24" t="str">
        <f>IF(CL7="","",IF(CL7="-","【-】","【"&amp;SUBSTITUTE(TEXT(CL7,"#,##0.00"),"-","△")&amp;"】"))</f>
        <v>【294.83】</v>
      </c>
      <c r="CM6" s="28">
        <f t="shared" ref="CM6:CV6" si="8">IF(CM7="",NA(),CM7)</f>
        <v>29.63</v>
      </c>
      <c r="CN6" s="28">
        <f t="shared" si="8"/>
        <v>29.63</v>
      </c>
      <c r="CO6" s="28">
        <f t="shared" si="8"/>
        <v>33.33</v>
      </c>
      <c r="CP6" s="28">
        <f t="shared" si="8"/>
        <v>33.33</v>
      </c>
      <c r="CQ6" s="28">
        <f t="shared" si="8"/>
        <v>35.19</v>
      </c>
      <c r="CR6" s="28">
        <f t="shared" si="8"/>
        <v>54.93</v>
      </c>
      <c r="CS6" s="28">
        <f t="shared" si="8"/>
        <v>55.96</v>
      </c>
      <c r="CT6" s="28">
        <f t="shared" si="8"/>
        <v>56.45</v>
      </c>
      <c r="CU6" s="28">
        <f t="shared" si="8"/>
        <v>56.52</v>
      </c>
      <c r="CV6" s="28">
        <f t="shared" si="8"/>
        <v>88.45</v>
      </c>
      <c r="CW6" s="24" t="str">
        <f>IF(CW7="","",IF(CW7="-","【-】","【"&amp;SUBSTITUTE(TEXT(CW7,"#,##0.00"),"-","△")&amp;"】"))</f>
        <v>【84.27】</v>
      </c>
      <c r="CX6" s="28">
        <f t="shared" ref="CX6:DG6" si="9">IF(CX7="",NA(),CX7)</f>
        <v>100</v>
      </c>
      <c r="CY6" s="28">
        <f t="shared" si="9"/>
        <v>92.41</v>
      </c>
      <c r="CZ6" s="28">
        <f t="shared" si="9"/>
        <v>91.78</v>
      </c>
      <c r="DA6" s="28">
        <f t="shared" si="9"/>
        <v>90.67</v>
      </c>
      <c r="DB6" s="28">
        <f t="shared" si="9"/>
        <v>90.67</v>
      </c>
      <c r="DC6" s="28">
        <f t="shared" si="9"/>
        <v>65.569999999999993</v>
      </c>
      <c r="DD6" s="28">
        <f t="shared" si="9"/>
        <v>60.12</v>
      </c>
      <c r="DE6" s="28">
        <f t="shared" si="9"/>
        <v>54.99</v>
      </c>
      <c r="DF6" s="28">
        <f t="shared" si="9"/>
        <v>88.43</v>
      </c>
      <c r="DG6" s="28">
        <f t="shared" si="9"/>
        <v>90.34</v>
      </c>
      <c r="DH6" s="24" t="str">
        <f>IF(DH7="","",IF(DH7="-","【-】","【"&amp;SUBSTITUTE(TEXT(DH7,"#,##0.00"),"-","△")&amp;"】"))</f>
        <v>【86.02】</v>
      </c>
      <c r="DI6" s="28">
        <f t="shared" ref="DI6:DR6" si="10">IF(DI7="",NA(),DI7)</f>
        <v>35.15</v>
      </c>
      <c r="DJ6" s="28">
        <f t="shared" si="10"/>
        <v>37.56</v>
      </c>
      <c r="DK6" s="28">
        <f t="shared" si="10"/>
        <v>39.97</v>
      </c>
      <c r="DL6" s="28">
        <f t="shared" si="10"/>
        <v>42.37</v>
      </c>
      <c r="DM6" s="28">
        <f t="shared" si="10"/>
        <v>44.78</v>
      </c>
      <c r="DN6" s="28">
        <f t="shared" si="10"/>
        <v>16.41</v>
      </c>
      <c r="DO6" s="28">
        <f t="shared" si="10"/>
        <v>16.63</v>
      </c>
      <c r="DP6" s="28">
        <f t="shared" si="10"/>
        <v>15.4</v>
      </c>
      <c r="DQ6" s="28">
        <f t="shared" si="10"/>
        <v>21.02</v>
      </c>
      <c r="DR6" s="28">
        <f t="shared" si="10"/>
        <v>24.31</v>
      </c>
      <c r="DS6" s="24" t="str">
        <f>IF(DS7="","",IF(DS7="-","【-】","【"&amp;SUBSTITUTE(TEXT(DS7,"#,##0.00"),"-","△")&amp;"】"))</f>
        <v>【22.91】</v>
      </c>
      <c r="DT6" s="28" t="str">
        <f t="shared" ref="DT6:EC6" si="11">IF(DT7="",NA(),DT7)</f>
        <v>-</v>
      </c>
      <c r="DU6" s="28" t="str">
        <f t="shared" si="11"/>
        <v>-</v>
      </c>
      <c r="DV6" s="28" t="str">
        <f t="shared" si="11"/>
        <v>-</v>
      </c>
      <c r="DW6" s="28" t="str">
        <f t="shared" si="11"/>
        <v>-</v>
      </c>
      <c r="DX6" s="28" t="str">
        <f t="shared" si="11"/>
        <v>-</v>
      </c>
      <c r="DY6" s="28" t="str">
        <f t="shared" si="11"/>
        <v>-</v>
      </c>
      <c r="DZ6" s="28" t="str">
        <f t="shared" si="11"/>
        <v>-</v>
      </c>
      <c r="EA6" s="28" t="str">
        <f t="shared" si="11"/>
        <v>-</v>
      </c>
      <c r="EB6" s="28" t="str">
        <f t="shared" si="11"/>
        <v>-</v>
      </c>
      <c r="EC6" s="28" t="str">
        <f t="shared" si="11"/>
        <v>-</v>
      </c>
      <c r="ED6" s="24" t="str">
        <f>IF(ED7="","",IF(ED7="-","【-】","【"&amp;SUBSTITUTE(TEXT(ED7,"#,##0.00"),"-","△")&amp;"】"))</f>
        <v>【-】</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8" s="13" customFormat="1" x14ac:dyDescent="0.15">
      <c r="A7" s="14"/>
      <c r="B7" s="20">
        <v>2022</v>
      </c>
      <c r="C7" s="20">
        <v>173860</v>
      </c>
      <c r="D7" s="20">
        <v>46</v>
      </c>
      <c r="E7" s="20">
        <v>18</v>
      </c>
      <c r="F7" s="20">
        <v>0</v>
      </c>
      <c r="G7" s="20">
        <v>0</v>
      </c>
      <c r="H7" s="20" t="s">
        <v>95</v>
      </c>
      <c r="I7" s="20" t="s">
        <v>96</v>
      </c>
      <c r="J7" s="20" t="s">
        <v>97</v>
      </c>
      <c r="K7" s="20" t="s">
        <v>98</v>
      </c>
      <c r="L7" s="20" t="s">
        <v>99</v>
      </c>
      <c r="M7" s="20" t="s">
        <v>100</v>
      </c>
      <c r="N7" s="25" t="s">
        <v>101</v>
      </c>
      <c r="O7" s="25">
        <v>40.64</v>
      </c>
      <c r="P7" s="25">
        <v>0.62</v>
      </c>
      <c r="Q7" s="25">
        <v>100</v>
      </c>
      <c r="R7" s="25">
        <v>3850</v>
      </c>
      <c r="S7" s="25">
        <v>12257</v>
      </c>
      <c r="T7" s="25">
        <v>111.51</v>
      </c>
      <c r="U7" s="25">
        <v>109.92</v>
      </c>
      <c r="V7" s="25">
        <v>75</v>
      </c>
      <c r="W7" s="25">
        <v>0.23</v>
      </c>
      <c r="X7" s="25">
        <v>326.08999999999997</v>
      </c>
      <c r="Y7" s="25">
        <v>110.36</v>
      </c>
      <c r="Z7" s="25">
        <v>114.83</v>
      </c>
      <c r="AA7" s="25">
        <v>119.21</v>
      </c>
      <c r="AB7" s="25">
        <v>132.69</v>
      </c>
      <c r="AC7" s="25">
        <v>139.03</v>
      </c>
      <c r="AD7" s="25">
        <v>90.02</v>
      </c>
      <c r="AE7" s="25">
        <v>93.76</v>
      </c>
      <c r="AF7" s="25">
        <v>95.33</v>
      </c>
      <c r="AG7" s="25">
        <v>100.41</v>
      </c>
      <c r="AH7" s="25">
        <v>100.17</v>
      </c>
      <c r="AI7" s="25">
        <v>100.42</v>
      </c>
      <c r="AJ7" s="25">
        <v>0</v>
      </c>
      <c r="AK7" s="25">
        <v>0</v>
      </c>
      <c r="AL7" s="25">
        <v>0</v>
      </c>
      <c r="AM7" s="25">
        <v>0</v>
      </c>
      <c r="AN7" s="25">
        <v>0</v>
      </c>
      <c r="AO7" s="25">
        <v>221.28</v>
      </c>
      <c r="AP7" s="25">
        <v>173.09</v>
      </c>
      <c r="AQ7" s="25">
        <v>162.82</v>
      </c>
      <c r="AR7" s="25">
        <v>83.92</v>
      </c>
      <c r="AS7" s="25">
        <v>89.31</v>
      </c>
      <c r="AT7" s="25">
        <v>82.66</v>
      </c>
      <c r="AU7" s="25">
        <v>24.7</v>
      </c>
      <c r="AV7" s="25">
        <v>78.19</v>
      </c>
      <c r="AW7" s="25">
        <v>122.38</v>
      </c>
      <c r="AX7" s="25">
        <v>141.09</v>
      </c>
      <c r="AY7" s="25">
        <v>182.5</v>
      </c>
      <c r="AZ7" s="25">
        <v>113.42</v>
      </c>
      <c r="BA7" s="25">
        <v>117.39</v>
      </c>
      <c r="BB7" s="25">
        <v>125.61</v>
      </c>
      <c r="BC7" s="25">
        <v>122.71</v>
      </c>
      <c r="BD7" s="25">
        <v>138.19999999999999</v>
      </c>
      <c r="BE7" s="25">
        <v>140.15</v>
      </c>
      <c r="BF7" s="25">
        <v>920.29</v>
      </c>
      <c r="BG7" s="25">
        <v>998.61</v>
      </c>
      <c r="BH7" s="25">
        <v>934.3</v>
      </c>
      <c r="BI7" s="25">
        <v>902.8</v>
      </c>
      <c r="BJ7" s="25">
        <v>801.16</v>
      </c>
      <c r="BK7" s="25">
        <v>386.46</v>
      </c>
      <c r="BL7" s="25">
        <v>421.25</v>
      </c>
      <c r="BM7" s="25">
        <v>398.42</v>
      </c>
      <c r="BN7" s="25">
        <v>294.08999999999997</v>
      </c>
      <c r="BO7" s="25">
        <v>294.08999999999997</v>
      </c>
      <c r="BP7" s="25">
        <v>307.39</v>
      </c>
      <c r="BQ7" s="25">
        <v>79.489999999999995</v>
      </c>
      <c r="BR7" s="25">
        <v>85.72</v>
      </c>
      <c r="BS7" s="25">
        <v>99.74</v>
      </c>
      <c r="BT7" s="25">
        <v>99.91</v>
      </c>
      <c r="BU7" s="25">
        <v>100</v>
      </c>
      <c r="BV7" s="25">
        <v>55.85</v>
      </c>
      <c r="BW7" s="25">
        <v>53.23</v>
      </c>
      <c r="BX7" s="25">
        <v>50.7</v>
      </c>
      <c r="BY7" s="25">
        <v>60</v>
      </c>
      <c r="BZ7" s="25">
        <v>59.01</v>
      </c>
      <c r="CA7" s="25">
        <v>57.03</v>
      </c>
      <c r="CB7" s="25">
        <v>247.63</v>
      </c>
      <c r="CC7" s="25">
        <v>229.52</v>
      </c>
      <c r="CD7" s="25">
        <v>178.31</v>
      </c>
      <c r="CE7" s="25">
        <v>172.29</v>
      </c>
      <c r="CF7" s="25">
        <v>173.89</v>
      </c>
      <c r="CG7" s="25">
        <v>287.91000000000003</v>
      </c>
      <c r="CH7" s="25">
        <v>283.3</v>
      </c>
      <c r="CI7" s="25">
        <v>289.81</v>
      </c>
      <c r="CJ7" s="25">
        <v>282.70999999999998</v>
      </c>
      <c r="CK7" s="25">
        <v>291.82</v>
      </c>
      <c r="CL7" s="25">
        <v>294.83</v>
      </c>
      <c r="CM7" s="25">
        <v>29.63</v>
      </c>
      <c r="CN7" s="25">
        <v>29.63</v>
      </c>
      <c r="CO7" s="25">
        <v>33.33</v>
      </c>
      <c r="CP7" s="25">
        <v>33.33</v>
      </c>
      <c r="CQ7" s="25">
        <v>35.19</v>
      </c>
      <c r="CR7" s="25">
        <v>54.93</v>
      </c>
      <c r="CS7" s="25">
        <v>55.96</v>
      </c>
      <c r="CT7" s="25">
        <v>56.45</v>
      </c>
      <c r="CU7" s="25">
        <v>56.52</v>
      </c>
      <c r="CV7" s="25">
        <v>88.45</v>
      </c>
      <c r="CW7" s="25">
        <v>84.27</v>
      </c>
      <c r="CX7" s="25">
        <v>100</v>
      </c>
      <c r="CY7" s="25">
        <v>92.41</v>
      </c>
      <c r="CZ7" s="25">
        <v>91.78</v>
      </c>
      <c r="DA7" s="25">
        <v>90.67</v>
      </c>
      <c r="DB7" s="25">
        <v>90.67</v>
      </c>
      <c r="DC7" s="25">
        <v>65.569999999999993</v>
      </c>
      <c r="DD7" s="25">
        <v>60.12</v>
      </c>
      <c r="DE7" s="25">
        <v>54.99</v>
      </c>
      <c r="DF7" s="25">
        <v>88.43</v>
      </c>
      <c r="DG7" s="25">
        <v>90.34</v>
      </c>
      <c r="DH7" s="25">
        <v>86.02</v>
      </c>
      <c r="DI7" s="25">
        <v>35.15</v>
      </c>
      <c r="DJ7" s="25">
        <v>37.56</v>
      </c>
      <c r="DK7" s="25">
        <v>39.97</v>
      </c>
      <c r="DL7" s="25">
        <v>42.37</v>
      </c>
      <c r="DM7" s="25">
        <v>44.78</v>
      </c>
      <c r="DN7" s="25">
        <v>16.41</v>
      </c>
      <c r="DO7" s="25">
        <v>16.63</v>
      </c>
      <c r="DP7" s="25">
        <v>15.4</v>
      </c>
      <c r="DQ7" s="25">
        <v>21.02</v>
      </c>
      <c r="DR7" s="25">
        <v>24.31</v>
      </c>
      <c r="DS7" s="25">
        <v>22.91</v>
      </c>
      <c r="DT7" s="25" t="s">
        <v>101</v>
      </c>
      <c r="DU7" s="25" t="s">
        <v>101</v>
      </c>
      <c r="DV7" s="25" t="s">
        <v>101</v>
      </c>
      <c r="DW7" s="25" t="s">
        <v>101</v>
      </c>
      <c r="DX7" s="25" t="s">
        <v>101</v>
      </c>
      <c r="DY7" s="25" t="s">
        <v>101</v>
      </c>
      <c r="DZ7" s="25" t="s">
        <v>101</v>
      </c>
      <c r="EA7" s="25" t="s">
        <v>101</v>
      </c>
      <c r="EB7" s="25" t="s">
        <v>101</v>
      </c>
      <c r="EC7" s="25" t="s">
        <v>101</v>
      </c>
      <c r="ED7" s="25" t="s">
        <v>101</v>
      </c>
      <c r="EE7" s="25" t="s">
        <v>101</v>
      </c>
      <c r="EF7" s="25" t="s">
        <v>101</v>
      </c>
      <c r="EG7" s="25" t="s">
        <v>101</v>
      </c>
      <c r="EH7" s="25" t="s">
        <v>101</v>
      </c>
      <c r="EI7" s="25" t="s">
        <v>101</v>
      </c>
      <c r="EJ7" s="25" t="s">
        <v>101</v>
      </c>
      <c r="EK7" s="25" t="s">
        <v>101</v>
      </c>
      <c r="EL7" s="25" t="s">
        <v>101</v>
      </c>
      <c r="EM7" s="25" t="s">
        <v>101</v>
      </c>
      <c r="EN7" s="25" t="s">
        <v>101</v>
      </c>
      <c r="EO7" s="25" t="s">
        <v>101</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30</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上出　真幸</cp:lastModifiedBy>
  <dcterms:created xsi:type="dcterms:W3CDTF">2023-12-12T01:07:37Z</dcterms:created>
  <dcterms:modified xsi:type="dcterms:W3CDTF">2024-03-05T00:56:16Z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2024-03-04T07:22:27Z</vt:filetime>
  </property>
</Properties>
</file>