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uchinada12\共有フォルダ\水道電気課\②石川県・金沢市関係\石川県\調査物\国・県調査\◇石川県調査物◇\市町支援課\経営比較分析表\R4決算経営比較分析表\提出用\"/>
    </mc:Choice>
  </mc:AlternateContent>
  <xr:revisionPtr revIDLastSave="0" documentId="13_ncr:1_{17C0D475-389D-4E42-8E0F-2AA541B0A06D}" xr6:coauthVersionLast="36" xr6:coauthVersionMax="36" xr10:uidLastSave="{00000000-0000-0000-0000-000000000000}"/>
  <workbookProtection workbookAlgorithmName="SHA-512" workbookHashValue="+ZR8xD21PrvxnIsYjdf/VwutZKSHLiCrQhpUHVmaBPqtymmIgqeknRHk/QPYBRlTS9bNbtAmS2e8x60L9hH0rg==" workbookSaltValue="HSv4YxThj7EzlwOApoge3w==" workbookSpinCount="100000" lockStructure="1"/>
  <bookViews>
    <workbookView xWindow="0" yWindow="0" windowWidth="23040" windowHeight="903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D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<sst xmlns="http://schemas.openxmlformats.org/spreadsheetml/2006/main" count="228" uniqueCount="114">
  <si>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</si>
  <si>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</si>
  <si>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</si>
  <si>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</si>
  <si>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</si>
  <si>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</si>
  <si>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</si>
  <si>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</si>
  <si>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</si>
  <si>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</si>
  <si>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</si>
  <si>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</si>
  <si>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</si>
  <si>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</si>
  <si>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</si>
  <si>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</si>
  <si>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</si>
  <si>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</si>
  <si>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</si>
  <si>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</si>
  <si>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</si>
  <si>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</si>
  <si>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</si>
  <si>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</si>
  <si>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</si>
  <si>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</si>
  <si>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</si>
  <si>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</si>
  <si>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</si>
  <si>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</si>
  <si>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</si>
  <si>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</si>
  <si>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</si>
  <si>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</si>
  <si>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</si>
  <si>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</si>
  <si>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</si>
  <si>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</si>
  <si>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</si>
  <si>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</si>
  <si>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</si>
  <si>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</si>
  <si>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</si>
  <si>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</si>
  <si>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</si>
  <si>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</si>
  <si>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</si>
  <si>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</si>
  <si>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</si>
  <si>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</si>
  <si>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</si>
  <si>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</si>
  <si>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</si>
  <si>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</si>
  <si>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</si>
  <si>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</si>
  <si>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</si>
  <si>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</si>
  <si>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</si>
  <si>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</si>
  <si>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</si>
  <si>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</si>
  <si>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</si>
  <si>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</si>
  <si>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</si>
  <si>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</si>
  <si>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</si>
  <si>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</si>
  <si>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</si>
  <si>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</si>
  <si>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</si>
  <si>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</si>
  <si>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</si>
  <si>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</si>
  <si>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</si>
  <si>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</si>
  <si>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</si>
  <si>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</si>
  <si>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</si>
  <si>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</si>
  <si>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</si>
  <si>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</si>
  <si>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</si>
  <si>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</si>
  <si>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</si>
  <si>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</si>
  <si>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</si>
  <si>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</si>
  <si>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</si>
  <si>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</si>
  <si>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</si>
  <si>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</si>
  <si>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</si>
  <si>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</si>
  <si>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</si>
  <si>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</si>
  <si>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</si>
  <si>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</si>
  <si>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</si>
  <si>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</si>
  <si>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</si>
  <si>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</si>
  <si>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</si>
  <si>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</si>
  <si>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</si>
  <si>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</si>
  <si>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</si>
  <si>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</si>
  <si>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</si>
  <si>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</si>
  <si>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</si>
  <si>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黒字を示す100％を上回っている。料金回収率は、令和2年度において新型コロナウイルス感染症の拡大に係る経済対策として4ヶ月間の基本料金を免除したことにより大きく落ちこんだが、令和3年度は例年並みの水準に戻り、その他の指標についても良好な数値であり、健全な経営状況となっている。
　また、給水原価は類似団体平均値を下回り、施設利用率は平均値を上回っていることから、施設の効率性は比較的良好と判断される。
　有収率は、老朽管の計画的な更新や漏水調査等により平均値を大きく上回っており、高い収益性を維持している。</t>
    <rPh sb="26" eb="28">
      <t>リョウキン</t>
    </rPh>
    <rPh sb="28" eb="31">
      <t>カイシュウリツ</t>
    </rPh>
    <rPh sb="33" eb="35">
      <t>レイワ</t>
    </rPh>
    <rPh sb="36" eb="38">
      <t>ネンド</t>
    </rPh>
    <rPh sb="86" eb="87">
      <t>オオ</t>
    </rPh>
    <rPh sb="89" eb="90">
      <t>オ</t>
    </rPh>
    <rPh sb="96" eb="98">
      <t>レイワ</t>
    </rPh>
    <rPh sb="99" eb="101">
      <t>ネンド</t>
    </rPh>
    <rPh sb="102" eb="104">
      <t>レイネン</t>
    </rPh>
    <rPh sb="104" eb="105">
      <t>ナ</t>
    </rPh>
    <rPh sb="107" eb="109">
      <t>スイジュン</t>
    </rPh>
    <rPh sb="110" eb="111">
      <t>モド</t>
    </rPh>
    <rPh sb="211" eb="213">
      <t>ユウシュウ</t>
    </rPh>
    <rPh sb="213" eb="214">
      <t>リツ</t>
    </rPh>
    <rPh sb="249" eb="250">
      <t>タカ</t>
    </rPh>
    <rPh sb="251" eb="254">
      <t>シュウエキセイ</t>
    </rPh>
    <phoneticPr fontId="4"/>
  </si>
  <si>
    <t>　有形固定資産減価償却率は、平均値を上回っており施設の老朽化が進んでいると判断される。
　一方で、管路経年化率は平均値を下回り、管路更新率は平均値を上回っていることから、計画的に管路の更新及び耐震化が行われているといえる。
　今後もアセットマネジメントに基づき、適切に施設の更新事業を実施する必要がある。</t>
    <rPh sb="64" eb="66">
      <t>カンロ</t>
    </rPh>
    <rPh sb="66" eb="68">
      <t>コウシン</t>
    </rPh>
    <rPh sb="68" eb="69">
      <t>リツ</t>
    </rPh>
    <rPh sb="70" eb="73">
      <t>ヘイキンチ</t>
    </rPh>
    <rPh sb="74" eb="76">
      <t>ウワマワ</t>
    </rPh>
    <phoneticPr fontId="4"/>
  </si>
  <si>
    <t>　現段階では、経営の健全性及び効率性並びに収益性は良好であるといえる。
　しかしながら、施設の老朽化が比較的進んでおり、今後、施設更新費用の増加が想定されるため、経営戦略に基づいた計画的な施設の更新と経営の健全性の確保の両立を図っていく必要がある。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</si>
</sst>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0.73</c:v>
                </c:pt>
                <c:pt idx="2">
                  <c:v>0.9</c:v>
                </c:pt>
                <c:pt idx="3">
                  <c:v>0.81</c:v>
                </c:pt>
                <c:pt idx="4">
                  <c:v>0.81</c:v>
                </c:pt>
              </c:numCache>
            </c:numRef>
          </c:val>
          <c:extLst>
            <c:ext xmlns:c16="http://schemas.microsoft.com/office/drawing/2014/chart" uri="{C3380CC4-5D6E-409C-BE32-E72D297353CC}">
              <c16:uniqueId val="{00000000-BF75-4BFF-93DA-13A34F65CA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BF75-4BFF-93DA-13A34F65CA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64.72</c:v>
                </c:pt>
                <c:pt idx="1">
                  <c:v>63.94</c:v>
                </c:pt>
                <c:pt idx="2">
                  <c:v>64.61</c:v>
                </c:pt>
                <c:pt idx="3">
                  <c:v>63.87</c:v>
                </c:pt>
                <c:pt idx="4">
                  <c:v>62.78</c:v>
                </c:pt>
              </c:numCache>
            </c:numRef>
          </c:val>
          <c:extLst>
            <c:ext xmlns:c16="http://schemas.microsoft.com/office/drawing/2014/chart" uri="{C3380CC4-5D6E-409C-BE32-E72D297353CC}">
              <c16:uniqueId val="{00000000-D55E-4FF2-B405-256DA55AE8C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55E-4FF2-B405-256DA55AE8C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98.35</c:v>
                </c:pt>
                <c:pt idx="1">
                  <c:v>98.67</c:v>
                </c:pt>
                <c:pt idx="2">
                  <c:v>99.63</c:v>
                </c:pt>
                <c:pt idx="3">
                  <c:v>99.2</c:v>
                </c:pt>
                <c:pt idx="4">
                  <c:v>99.33</c:v>
                </c:pt>
              </c:numCache>
            </c:numRef>
          </c:val>
          <c:extLst>
            <c:ext xmlns:c16="http://schemas.microsoft.com/office/drawing/2014/chart" uri="{C3380CC4-5D6E-409C-BE32-E72D297353CC}">
              <c16:uniqueId val="{00000000-20F5-4025-A706-B9316FFBA3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0F5-4025-A706-B9316FFBA3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103.46</c:v>
                </c:pt>
                <c:pt idx="1">
                  <c:v>105.43</c:v>
                </c:pt>
                <c:pt idx="2">
                  <c:v>104.34</c:v>
                </c:pt>
                <c:pt idx="3">
                  <c:v>107.33</c:v>
                </c:pt>
                <c:pt idx="4">
                  <c:v>101.52</c:v>
                </c:pt>
              </c:numCache>
            </c:numRef>
          </c:val>
          <c:extLst>
            <c:ext xmlns:c16="http://schemas.microsoft.com/office/drawing/2014/chart" uri="{C3380CC4-5D6E-409C-BE32-E72D297353CC}">
              <c16:uniqueId val="{00000000-40AD-466D-AF51-AC497B204E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0AD-466D-AF51-AC497B204E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55.54</c:v>
                </c:pt>
                <c:pt idx="1">
                  <c:v>56.8</c:v>
                </c:pt>
                <c:pt idx="2">
                  <c:v>57.68</c:v>
                </c:pt>
                <c:pt idx="3">
                  <c:v>58.15</c:v>
                </c:pt>
                <c:pt idx="4">
                  <c:v>58.2</c:v>
                </c:pt>
              </c:numCache>
            </c:numRef>
          </c:val>
          <c:extLst>
            <c:ext xmlns:c16="http://schemas.microsoft.com/office/drawing/2014/chart" uri="{C3380CC4-5D6E-409C-BE32-E72D297353CC}">
              <c16:uniqueId val="{00000000-0DD9-4064-83CF-2E32D9A2AA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0DD9-4064-83CF-2E32D9A2AA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13.16</c:v>
                </c:pt>
                <c:pt idx="1">
                  <c:v>13.01</c:v>
                </c:pt>
                <c:pt idx="2">
                  <c:v>11.93</c:v>
                </c:pt>
                <c:pt idx="3">
                  <c:v>9.68</c:v>
                </c:pt>
                <c:pt idx="4">
                  <c:v>9.68</c:v>
                </c:pt>
              </c:numCache>
            </c:numRef>
          </c:val>
          <c:extLst>
            <c:ext xmlns:c16="http://schemas.microsoft.com/office/drawing/2014/chart" uri="{C3380CC4-5D6E-409C-BE32-E72D297353CC}">
              <c16:uniqueId val="{00000000-FED7-49C5-88AB-4FFC9A27C9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ED7-49C5-88AB-4FFC9A27C9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9-42E4-972C-052C5CF171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F79-42E4-972C-052C5CF171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452.7</c:v>
                </c:pt>
                <c:pt idx="1">
                  <c:v>488.92</c:v>
                </c:pt>
                <c:pt idx="2">
                  <c:v>444.72</c:v>
                </c:pt>
                <c:pt idx="3">
                  <c:v>550.58000000000004</c:v>
                </c:pt>
                <c:pt idx="4">
                  <c:v>368.71</c:v>
                </c:pt>
              </c:numCache>
            </c:numRef>
          </c:val>
          <c:extLst>
            <c:ext xmlns:c16="http://schemas.microsoft.com/office/drawing/2014/chart" uri="{C3380CC4-5D6E-409C-BE32-E72D297353CC}">
              <c16:uniqueId val="{00000000-D3BE-42A3-A9A1-E112212BE7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3BE-42A3-A9A1-E112212BE7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239.43</c:v>
                </c:pt>
                <c:pt idx="1">
                  <c:v>243.48</c:v>
                </c:pt>
                <c:pt idx="2">
                  <c:v>279.64</c:v>
                </c:pt>
                <c:pt idx="3">
                  <c:v>270.20999999999998</c:v>
                </c:pt>
                <c:pt idx="4">
                  <c:v>311.87</c:v>
                </c:pt>
              </c:numCache>
            </c:numRef>
          </c:val>
          <c:extLst>
            <c:ext xmlns:c16="http://schemas.microsoft.com/office/drawing/2014/chart" uri="{C3380CC4-5D6E-409C-BE32-E72D297353CC}">
              <c16:uniqueId val="{00000000-E1DF-4092-929D-3F3858BDC2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E1DF-4092-929D-3F3858BDC2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98.14</c:v>
                </c:pt>
                <c:pt idx="1">
                  <c:v>100.84</c:v>
                </c:pt>
                <c:pt idx="2">
                  <c:v>86.51</c:v>
                </c:pt>
                <c:pt idx="3">
                  <c:v>101.45</c:v>
                </c:pt>
                <c:pt idx="4">
                  <c:v>96.1</c:v>
                </c:pt>
              </c:numCache>
            </c:numRef>
          </c:val>
          <c:extLst>
            <c:ext xmlns:c16="http://schemas.microsoft.com/office/drawing/2014/chart" uri="{C3380CC4-5D6E-409C-BE32-E72D297353CC}">
              <c16:uniqueId val="{00000000-F9E3-48DE-8843-E4F1BD7DAE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9E3-48DE-8843-E4F1BD7DAE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154.02000000000001</c:v>
                </c:pt>
                <c:pt idx="1">
                  <c:v>149.81</c:v>
                </c:pt>
                <c:pt idx="2">
                  <c:v>154.94</c:v>
                </c:pt>
                <c:pt idx="3">
                  <c:v>149.56</c:v>
                </c:pt>
                <c:pt idx="4">
                  <c:v>153.16999999999999</c:v>
                </c:pt>
              </c:numCache>
            </c:numRef>
          </c:val>
          <c:extLst>
            <c:ext xmlns:c16="http://schemas.microsoft.com/office/drawing/2014/chart" uri="{C3380CC4-5D6E-409C-BE32-E72D297353CC}">
              <c16:uniqueId val="{00000000-C00B-4108-8A67-D071C2A390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00B-4108-8A67-D071C2A390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石川県　内灘町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26154</v>
      </c>
      <c r="AM8" s="66"/>
      <c r="AN8" s="66"/>
      <c r="AO8" s="66"/>
      <c r="AP8" s="66"/>
      <c r="AQ8" s="66"/>
      <c r="AR8" s="66"/>
      <c r="AS8" s="66"/>
      <c r="AT8" s="37">
        <f>データ!$S$6</f>
        <v>20.329999999999998</v>
      </c>
      <c r="AU8" s="38"/>
      <c r="AV8" s="38"/>
      <c r="AW8" s="38"/>
      <c r="AX8" s="38"/>
      <c r="AY8" s="38"/>
      <c r="AZ8" s="38"/>
      <c r="BA8" s="38"/>
      <c r="BB8" s="55">
        <f>データ!$T$6</f>
        <v>1286.47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59.91</v>
      </c>
      <c r="J10" s="38"/>
      <c r="K10" s="38"/>
      <c r="L10" s="38"/>
      <c r="M10" s="38"/>
      <c r="N10" s="38"/>
      <c r="O10" s="65"/>
      <c r="P10" s="55">
        <f>データ!$P$6</f>
        <v>99.09</v>
      </c>
      <c r="Q10" s="55"/>
      <c r="R10" s="55"/>
      <c r="S10" s="55"/>
      <c r="T10" s="55"/>
      <c r="U10" s="55"/>
      <c r="V10" s="55"/>
      <c r="W10" s="66">
        <f>データ!$Q$6</f>
        <v>2662</v>
      </c>
      <c r="X10" s="66"/>
      <c r="Y10" s="66"/>
      <c r="Z10" s="66"/>
      <c r="AA10" s="66"/>
      <c r="AB10" s="66"/>
      <c r="AC10" s="66"/>
      <c r="AD10" s="2"/>
      <c r="AE10" s="2"/>
      <c r="AF10" s="2"/>
      <c r="AG10" s="2"/>
      <c r="AH10" s="2"/>
      <c r="AI10" s="2"/>
      <c r="AJ10" s="2"/>
      <c r="AK10" s="2"/>
      <c r="AL10" s="66">
        <f>データ!$U$6</f>
        <v>25813</v>
      </c>
      <c r="AM10" s="66"/>
      <c r="AN10" s="66"/>
      <c r="AO10" s="66"/>
      <c r="AP10" s="66"/>
      <c r="AQ10" s="66"/>
      <c r="AR10" s="66"/>
      <c r="AS10" s="66"/>
      <c r="AT10" s="37">
        <f>データ!$V$6</f>
        <v>6.66</v>
      </c>
      <c r="AU10" s="38"/>
      <c r="AV10" s="38"/>
      <c r="AW10" s="38"/>
      <c r="AX10" s="38"/>
      <c r="AY10" s="38"/>
      <c r="AZ10" s="38"/>
      <c r="BA10" s="38"/>
      <c r="BB10" s="55">
        <f>データ!$W$6</f>
        <v>3875.83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ZfWfQFIKVofHKFXtMdrb3yPnySc/nw/wjwS6247PA+N6lZeRmHRRIHYhgqumHO1JdC8Ra806fp9ADVVQ6Mlcg==" saltValue="MJMN3bQIKHgruF/GmlMF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173657</v>
      </c>
      <c r="D6" s="20">
        <f t="shared" si="3"/>
        <v>46</v>
      </c>
      <c r="E6" s="20">
        <f t="shared" si="3"/>
        <v>1</v>
      </c>
      <c r="F6" s="20">
        <f t="shared" si="3"/>
        <v>0</v>
      </c>
      <c r="G6" s="20">
        <f t="shared" si="3"/>
        <v>1</v>
      </c>
      <c r="H6" s="20" t="str">
        <f t="shared" si="3"/>
        <v>石川県　内灘町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59.91</v>
      </c>
      <c r="P6" s="21">
        <f t="shared" si="3"/>
        <v>99.09</v>
      </c>
      <c r="Q6" s="21">
        <f t="shared" si="3"/>
        <v>2662</v>
      </c>
      <c r="R6" s="21">
        <f t="shared" si="3"/>
        <v>26154</v>
      </c>
      <c r="S6" s="21">
        <f t="shared" si="3"/>
        <v>20.329999999999998</v>
      </c>
      <c r="T6" s="21">
        <f t="shared" si="3"/>
        <v>1286.47</v>
      </c>
      <c r="U6" s="21">
        <f t="shared" si="3"/>
        <v>25813</v>
      </c>
      <c r="V6" s="21">
        <f t="shared" si="3"/>
        <v>6.66</v>
      </c>
      <c r="W6" s="21">
        <f t="shared" si="3"/>
        <v>3875.83</v>
      </c>
      <c r="X6" s="22">
        <f>IF(X7="",NA(),X7)</f>
        <v>103.46</v>
      </c>
      <c r="Y6" s="22">
        <f t="shared" ref="Y6:AG6" si="4">IF(Y7="",NA(),Y7)</f>
        <v>105.43</v>
      </c>
      <c r="Z6" s="22">
        <f t="shared" si="4"/>
        <v>104.34</v>
      </c>
      <c r="AA6" s="22">
        <f t="shared" si="4"/>
        <v>107.33</v>
      </c>
      <c r="AB6" s="22">
        <f t="shared" si="4"/>
        <v>101.52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452.7</v>
      </c>
      <c r="AU6" s="22">
        <f t="shared" ref="AU6:BC6" si="6">IF(AU7="",NA(),AU7)</f>
        <v>488.92</v>
      </c>
      <c r="AV6" s="22">
        <f t="shared" si="6"/>
        <v>444.72</v>
      </c>
      <c r="AW6" s="22">
        <f t="shared" si="6"/>
        <v>550.58000000000004</v>
      </c>
      <c r="AX6" s="22">
        <f t="shared" si="6"/>
        <v>368.71</v>
      </c>
      <c r="AY6" s="22">
        <f t="shared" si="6"/>
        <v>369.69</v>
      </c>
      <c r="AZ6" s="22">
        <f t="shared" si="6"/>
        <v>379.08</v>
      </c>
      <c r="BA6" s="22">
        <f t="shared" si="6"/>
        <v>367.55</v>
      </c>
      <c r="BB6" s="22">
        <f t="shared" si="6"/>
        <v>378.56</v>
      </c>
      <c r="BC6" s="22">
        <f t="shared" si="6"/>
        <v>364.46</v>
      </c>
      <c r="BD6" s="21" t="str">
        <f>IF(BD7="","",IF(BD7="-","【-】","【"&amp;SUBSTITUTE(TEXT(BD7,"#,##0.00"),"-","△")&amp;"】"))</f>
        <v>【252.29】</v>
      </c>
      <c r="BE6" s="22">
        <f>IF(BE7="",NA(),BE7)</f>
        <v>239.43</v>
      </c>
      <c r="BF6" s="22">
        <f t="shared" ref="BF6:BN6" si="7">IF(BF7="",NA(),BF7)</f>
        <v>243.48</v>
      </c>
      <c r="BG6" s="22">
        <f t="shared" si="7"/>
        <v>279.64</v>
      </c>
      <c r="BH6" s="22">
        <f t="shared" si="7"/>
        <v>270.20999999999998</v>
      </c>
      <c r="BI6" s="22">
        <f t="shared" si="7"/>
        <v>311.87</v>
      </c>
      <c r="BJ6" s="22">
        <f t="shared" si="7"/>
        <v>402.99</v>
      </c>
      <c r="BK6" s="22">
        <f t="shared" si="7"/>
        <v>398.98</v>
      </c>
      <c r="BL6" s="22">
        <f t="shared" si="7"/>
        <v>418.68</v>
      </c>
      <c r="BM6" s="22">
        <f t="shared" si="7"/>
        <v>395.68</v>
      </c>
      <c r="BN6" s="22">
        <f t="shared" si="7"/>
        <v>403.72</v>
      </c>
      <c r="BO6" s="21" t="str">
        <f>IF(BO7="","",IF(BO7="-","【-】","【"&amp;SUBSTITUTE(TEXT(BO7,"#,##0.00"),"-","△")&amp;"】"))</f>
        <v>【268.07】</v>
      </c>
      <c r="BP6" s="22">
        <f>IF(BP7="",NA(),BP7)</f>
        <v>98.14</v>
      </c>
      <c r="BQ6" s="22">
        <f t="shared" ref="BQ6:BY6" si="8">IF(BQ7="",NA(),BQ7)</f>
        <v>100.84</v>
      </c>
      <c r="BR6" s="22">
        <f t="shared" si="8"/>
        <v>86.51</v>
      </c>
      <c r="BS6" s="22">
        <f t="shared" si="8"/>
        <v>101.45</v>
      </c>
      <c r="BT6" s="22">
        <f t="shared" si="8"/>
        <v>96.1</v>
      </c>
      <c r="BU6" s="22">
        <f t="shared" si="8"/>
        <v>98.66</v>
      </c>
      <c r="BV6" s="22">
        <f t="shared" si="8"/>
        <v>98.64</v>
      </c>
      <c r="BW6" s="22">
        <f t="shared" si="8"/>
        <v>94.78</v>
      </c>
      <c r="BX6" s="22">
        <f t="shared" si="8"/>
        <v>97.59</v>
      </c>
      <c r="BY6" s="22">
        <f t="shared" si="8"/>
        <v>92.17</v>
      </c>
      <c r="BZ6" s="21" t="str">
        <f>IF(BZ7="","",IF(BZ7="-","【-】","【"&amp;SUBSTITUTE(TEXT(BZ7,"#,##0.00"),"-","△")&amp;"】"))</f>
        <v>【97.47】</v>
      </c>
      <c r="CA6" s="22">
        <f>IF(CA7="",NA(),CA7)</f>
        <v>154.02000000000001</v>
      </c>
      <c r="CB6" s="22">
        <f t="shared" ref="CB6:CJ6" si="9">IF(CB7="",NA(),CB7)</f>
        <v>149.81</v>
      </c>
      <c r="CC6" s="22">
        <f t="shared" si="9"/>
        <v>154.94</v>
      </c>
      <c r="CD6" s="22">
        <f t="shared" si="9"/>
        <v>149.56</v>
      </c>
      <c r="CE6" s="22">
        <f t="shared" si="9"/>
        <v>153.16999999999999</v>
      </c>
      <c r="CF6" s="22">
        <f t="shared" si="9"/>
        <v>178.59</v>
      </c>
      <c r="CG6" s="22">
        <f t="shared" si="9"/>
        <v>178.92</v>
      </c>
      <c r="CH6" s="22">
        <f t="shared" si="9"/>
        <v>181.3</v>
      </c>
      <c r="CI6" s="22">
        <f t="shared" si="9"/>
        <v>181.71</v>
      </c>
      <c r="CJ6" s="22">
        <f t="shared" si="9"/>
        <v>188.51</v>
      </c>
      <c r="CK6" s="21" t="str">
        <f>IF(CK7="","",IF(CK7="-","【-】","【"&amp;SUBSTITUTE(TEXT(CK7,"#,##0.00"),"-","△")&amp;"】"))</f>
        <v>【174.75】</v>
      </c>
      <c r="CL6" s="22">
        <f>IF(CL7="",NA(),CL7)</f>
        <v>64.72</v>
      </c>
      <c r="CM6" s="22">
        <f t="shared" ref="CM6:CU6" si="10">IF(CM7="",NA(),CM7)</f>
        <v>63.94</v>
      </c>
      <c r="CN6" s="22">
        <f t="shared" si="10"/>
        <v>64.61</v>
      </c>
      <c r="CO6" s="22">
        <f t="shared" si="10"/>
        <v>63.87</v>
      </c>
      <c r="CP6" s="22">
        <f t="shared" si="10"/>
        <v>62.78</v>
      </c>
      <c r="CQ6" s="22">
        <f t="shared" si="10"/>
        <v>55.03</v>
      </c>
      <c r="CR6" s="22">
        <f t="shared" si="10"/>
        <v>55.14</v>
      </c>
      <c r="CS6" s="22">
        <f t="shared" si="10"/>
        <v>55.89</v>
      </c>
      <c r="CT6" s="22">
        <f t="shared" si="10"/>
        <v>55.72</v>
      </c>
      <c r="CU6" s="22">
        <f t="shared" si="10"/>
        <v>55.31</v>
      </c>
      <c r="CV6" s="21" t="str">
        <f>IF(CV7="","",IF(CV7="-","【-】","【"&amp;SUBSTITUTE(TEXT(CV7,"#,##0.00"),"-","△")&amp;"】"))</f>
        <v>【59.97】</v>
      </c>
      <c r="CW6" s="22">
        <f>IF(CW7="",NA(),CW7)</f>
        <v>98.35</v>
      </c>
      <c r="CX6" s="22">
        <f t="shared" ref="CX6:DF6" si="11">IF(CX7="",NA(),CX7)</f>
        <v>98.67</v>
      </c>
      <c r="CY6" s="22">
        <f t="shared" si="11"/>
        <v>99.63</v>
      </c>
      <c r="CZ6" s="22">
        <f t="shared" si="11"/>
        <v>99.2</v>
      </c>
      <c r="DA6" s="22">
        <f t="shared" si="11"/>
        <v>99.33</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55.54</v>
      </c>
      <c r="DI6" s="22">
        <f t="shared" ref="DI6:DQ6" si="12">IF(DI7="",NA(),DI7)</f>
        <v>56.8</v>
      </c>
      <c r="DJ6" s="22">
        <f t="shared" si="12"/>
        <v>57.68</v>
      </c>
      <c r="DK6" s="22">
        <f t="shared" si="12"/>
        <v>58.15</v>
      </c>
      <c r="DL6" s="22">
        <f t="shared" si="12"/>
        <v>58.2</v>
      </c>
      <c r="DM6" s="22">
        <f t="shared" si="12"/>
        <v>48.87</v>
      </c>
      <c r="DN6" s="22">
        <f t="shared" si="12"/>
        <v>49.92</v>
      </c>
      <c r="DO6" s="22">
        <f t="shared" si="12"/>
        <v>50.63</v>
      </c>
      <c r="DP6" s="22">
        <f t="shared" si="12"/>
        <v>51.29</v>
      </c>
      <c r="DQ6" s="22">
        <f t="shared" si="12"/>
        <v>52.2</v>
      </c>
      <c r="DR6" s="21" t="str">
        <f>IF(DR7="","",IF(DR7="-","【-】","【"&amp;SUBSTITUTE(TEXT(DR7,"#,##0.00"),"-","△")&amp;"】"))</f>
        <v>【51.51】</v>
      </c>
      <c r="DS6" s="22">
        <f>IF(DS7="",NA(),DS7)</f>
        <v>13.16</v>
      </c>
      <c r="DT6" s="22">
        <f t="shared" ref="DT6:EB6" si="13">IF(DT7="",NA(),DT7)</f>
        <v>13.01</v>
      </c>
      <c r="DU6" s="22">
        <f t="shared" si="13"/>
        <v>11.93</v>
      </c>
      <c r="DV6" s="22">
        <f t="shared" si="13"/>
        <v>9.68</v>
      </c>
      <c r="DW6" s="22">
        <f t="shared" si="13"/>
        <v>9.68</v>
      </c>
      <c r="DX6" s="22">
        <f t="shared" si="13"/>
        <v>14.85</v>
      </c>
      <c r="DY6" s="22">
        <f t="shared" si="13"/>
        <v>16.88</v>
      </c>
      <c r="DZ6" s="22">
        <f t="shared" si="13"/>
        <v>18.28</v>
      </c>
      <c r="EA6" s="22">
        <f t="shared" si="13"/>
        <v>19.61</v>
      </c>
      <c r="EB6" s="22">
        <f t="shared" si="13"/>
        <v>20.73</v>
      </c>
      <c r="EC6" s="21" t="str">
        <f>IF(EC7="","",IF(EC7="-","【-】","【"&amp;SUBSTITUTE(TEXT(EC7,"#,##0.00"),"-","△")&amp;"】"))</f>
        <v>【23.75】</v>
      </c>
      <c r="ED6" s="22">
        <f>IF(ED7="",NA(),ED7)</f>
        <v>0.99</v>
      </c>
      <c r="EE6" s="22">
        <f t="shared" ref="EE6:EM6" si="14">IF(EE7="",NA(),EE7)</f>
        <v>0.73</v>
      </c>
      <c r="EF6" s="22">
        <f t="shared" si="14"/>
        <v>0.9</v>
      </c>
      <c r="EG6" s="22">
        <f t="shared" si="14"/>
        <v>0.81</v>
      </c>
      <c r="EH6" s="22">
        <f t="shared" si="14"/>
        <v>0.81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173657</v>
      </c>
      <c r="D7" s="24">
        <v>46</v>
      </c>
      <c r="E7" s="24">
        <v>1</v>
      </c>
      <c r="F7" s="24">
        <v>0</v>
      </c>
      <c r="G7" s="24">
        <v>1</v>
      </c>
      <c r="H7" s="24" t="s">
        <v>93</v>
      </c>
      <c r="I7" s="24" t="s">
        <v>94</v>
      </c>
      <c r="J7" s="24" t="s">
        <v>95</v>
      </c>
      <c r="K7" s="24" t="s">
        <v>96</v>
      </c>
      <c r="L7" s="24" t="s">
        <v>97</v>
      </c>
      <c r="M7" s="24" t="s">
        <v>98</v>
      </c>
      <c r="N7" s="25" t="s">
        <v>99</v>
      </c>
      <c r="O7" s="25">
        <v>59.91</v>
      </c>
      <c r="P7" s="25">
        <v>99.09</v>
      </c>
      <c r="Q7" s="25">
        <v>2662</v>
      </c>
      <c r="R7" s="25">
        <v>26154</v>
      </c>
      <c r="S7" s="25">
        <v>20.329999999999998</v>
      </c>
      <c r="T7" s="25">
        <v>1286.47</v>
      </c>
      <c r="U7" s="25">
        <v>25813</v>
      </c>
      <c r="V7" s="25">
        <v>6.66</v>
      </c>
      <c r="W7" s="25">
        <v>3875.83</v>
      </c>
      <c r="X7" s="25">
        <v>103.46</v>
      </c>
      <c r="Y7" s="25">
        <v>105.43</v>
      </c>
      <c r="Z7" s="25">
        <v>104.34</v>
      </c>
      <c r="AA7" s="25">
        <v>107.33</v>
      </c>
      <c r="AB7" s="25">
        <v>101.52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452.7</v>
      </c>
      <c r="AU7" s="25">
        <v>488.92</v>
      </c>
      <c r="AV7" s="25">
        <v>444.72</v>
      </c>
      <c r="AW7" s="25">
        <v>550.58000000000004</v>
      </c>
      <c r="AX7" s="25">
        <v>368.71</v>
      </c>
      <c r="AY7" s="25">
        <v>369.69</v>
      </c>
      <c r="AZ7" s="25">
        <v>379.08</v>
      </c>
      <c r="BA7" s="25">
        <v>367.55</v>
      </c>
      <c r="BB7" s="25">
        <v>378.56</v>
      </c>
      <c r="BC7" s="25">
        <v>364.46</v>
      </c>
      <c r="BD7" s="25">
        <v>252.29</v>
      </c>
      <c r="BE7" s="25">
        <v>239.43</v>
      </c>
      <c r="BF7" s="25">
        <v>243.48</v>
      </c>
      <c r="BG7" s="25">
        <v>279.64</v>
      </c>
      <c r="BH7" s="25">
        <v>270.20999999999998</v>
      </c>
      <c r="BI7" s="25">
        <v>311.87</v>
      </c>
      <c r="BJ7" s="25">
        <v>402.99</v>
      </c>
      <c r="BK7" s="25">
        <v>398.98</v>
      </c>
      <c r="BL7" s="25">
        <v>418.68</v>
      </c>
      <c r="BM7" s="25">
        <v>395.68</v>
      </c>
      <c r="BN7" s="25">
        <v>403.72</v>
      </c>
      <c r="BO7" s="25">
        <v>268.07</v>
      </c>
      <c r="BP7" s="25">
        <v>98.14</v>
      </c>
      <c r="BQ7" s="25">
        <v>100.84</v>
      </c>
      <c r="BR7" s="25">
        <v>86.51</v>
      </c>
      <c r="BS7" s="25">
        <v>101.45</v>
      </c>
      <c r="BT7" s="25">
        <v>96.1</v>
      </c>
      <c r="BU7" s="25">
        <v>98.66</v>
      </c>
      <c r="BV7" s="25">
        <v>98.64</v>
      </c>
      <c r="BW7" s="25">
        <v>94.78</v>
      </c>
      <c r="BX7" s="25">
        <v>97.59</v>
      </c>
      <c r="BY7" s="25">
        <v>92.17</v>
      </c>
      <c r="BZ7" s="25">
        <v>97.47</v>
      </c>
      <c r="CA7" s="25">
        <v>154.02000000000001</v>
      </c>
      <c r="CB7" s="25">
        <v>149.81</v>
      </c>
      <c r="CC7" s="25">
        <v>154.94</v>
      </c>
      <c r="CD7" s="25">
        <v>149.56</v>
      </c>
      <c r="CE7" s="25">
        <v>153.16999999999999</v>
      </c>
      <c r="CF7" s="25">
        <v>178.59</v>
      </c>
      <c r="CG7" s="25">
        <v>178.92</v>
      </c>
      <c r="CH7" s="25">
        <v>181.3</v>
      </c>
      <c r="CI7" s="25">
        <v>181.71</v>
      </c>
      <c r="CJ7" s="25">
        <v>188.51</v>
      </c>
      <c r="CK7" s="25">
        <v>174.75</v>
      </c>
      <c r="CL7" s="25">
        <v>64.72</v>
      </c>
      <c r="CM7" s="25">
        <v>63.94</v>
      </c>
      <c r="CN7" s="25">
        <v>64.61</v>
      </c>
      <c r="CO7" s="25">
        <v>63.87</v>
      </c>
      <c r="CP7" s="25">
        <v>62.78</v>
      </c>
      <c r="CQ7" s="25">
        <v>55.03</v>
      </c>
      <c r="CR7" s="25">
        <v>55.14</v>
      </c>
      <c r="CS7" s="25">
        <v>55.89</v>
      </c>
      <c r="CT7" s="25">
        <v>55.72</v>
      </c>
      <c r="CU7" s="25">
        <v>55.31</v>
      </c>
      <c r="CV7" s="25">
        <v>59.97</v>
      </c>
      <c r="CW7" s="25">
        <v>98.35</v>
      </c>
      <c r="CX7" s="25">
        <v>98.67</v>
      </c>
      <c r="CY7" s="25">
        <v>99.63</v>
      </c>
      <c r="CZ7" s="25">
        <v>99.2</v>
      </c>
      <c r="DA7" s="25">
        <v>99.33</v>
      </c>
      <c r="DB7" s="25">
        <v>81.900000000000006</v>
      </c>
      <c r="DC7" s="25">
        <v>81.39</v>
      </c>
      <c r="DD7" s="25">
        <v>81.27</v>
      </c>
      <c r="DE7" s="25">
        <v>81.260000000000005</v>
      </c>
      <c r="DF7" s="25">
        <v>80.36</v>
      </c>
      <c r="DG7" s="25">
        <v>89.76</v>
      </c>
      <c r="DH7" s="25">
        <v>55.54</v>
      </c>
      <c r="DI7" s="25">
        <v>56.8</v>
      </c>
      <c r="DJ7" s="25">
        <v>57.68</v>
      </c>
      <c r="DK7" s="25">
        <v>58.15</v>
      </c>
      <c r="DL7" s="25">
        <v>58.2</v>
      </c>
      <c r="DM7" s="25">
        <v>48.87</v>
      </c>
      <c r="DN7" s="25">
        <v>49.92</v>
      </c>
      <c r="DO7" s="25">
        <v>50.63</v>
      </c>
      <c r="DP7" s="25">
        <v>51.29</v>
      </c>
      <c r="DQ7" s="25">
        <v>52.2</v>
      </c>
      <c r="DR7" s="25">
        <v>51.51</v>
      </c>
      <c r="DS7" s="25">
        <v>13.16</v>
      </c>
      <c r="DT7" s="25">
        <v>13.01</v>
      </c>
      <c r="DU7" s="25">
        <v>11.93</v>
      </c>
      <c r="DV7" s="25">
        <v>9.68</v>
      </c>
      <c r="DW7" s="25">
        <v>9.68</v>
      </c>
      <c r="DX7" s="25">
        <v>14.85</v>
      </c>
      <c r="DY7" s="25">
        <v>16.88</v>
      </c>
      <c r="DZ7" s="25">
        <v>18.28</v>
      </c>
      <c r="EA7" s="25">
        <v>19.61</v>
      </c>
      <c r="EB7" s="25">
        <v>20.73</v>
      </c>
      <c r="EC7" s="25">
        <v>23.75</v>
      </c>
      <c r="ED7" s="25">
        <v>0.99</v>
      </c>
      <c r="EE7" s="25">
        <v>0.73</v>
      </c>
      <c r="EF7" s="25">
        <v>0.9</v>
      </c>
      <c r="EG7" s="25">
        <v>0.81</v>
      </c>
      <c r="EH7" s="25">
        <v>0.81</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2023-12-05T00:53:12Z</dcterms:created>
  <dcterms:modified xsi:type="dcterms:W3CDTF">2024-02-20T06:09:48Z</dcterms:modified>
  <cp:category/>
</cp:coreProperties>
</file>