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3 下水道\公共\"/>
    </mc:Choice>
  </mc:AlternateContent>
  <xr:revisionPtr revIDLastSave="0" documentId="13_ncr:1_{D4709282-4AE2-400A-B6F0-525E69F7007B}" xr6:coauthVersionLast="47" xr6:coauthVersionMax="47" xr10:uidLastSave="{00000000-0000-0000-0000-000000000000}"/>
  <workbookProtection workbookAlgorithmName="SHA-512" workbookHashValue="Y4sXjlAdnerBv720Og8oR4pRfYHmZhCy0/ER6rQ6J/kRb+2VzVUCdDRwPjU9ecC3KOKTxIcUgUyFx9dvSPn3ww==" workbookSaltValue="sT2MJvnJU33MIh+uOMwiwQ==" workbookSpinCount="100000" lockStructure="1"/>
  <bookViews>
    <workbookView xWindow="-120" yWindow="-120" windowWidth="19440" windowHeight="10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W8" i="4" s="1"/>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BB10" i="4"/>
  <c r="AL10" i="4"/>
  <c r="AD10" i="4"/>
  <c r="P10" i="4"/>
  <c r="B10" i="4"/>
  <c r="AT8" i="4"/>
  <c r="AL8" i="4"/>
  <c r="I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<sst xmlns="http://schemas.openxmlformats.org/spreadsheetml/2006/main" count="231" uniqueCount="117">
  <si>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</si>
  <si>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</si>
  <si>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</si>
  <si>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</si>
  <si>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</si>
  <si>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</si>
  <si>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</si>
  <si>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</si>
  <si>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</si>
  <si>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</si>
  <si>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</si>
  <si>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</si>
  <si>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</si>
  <si>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</si>
  <si>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</si>
  <si>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</si>
  <si>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</si>
  <si>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</si>
  <si>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</si>
  <si>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</si>
  <si>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</si>
  <si>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</si>
  <si>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</si>
  <si>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</si>
  <si>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</si>
  <si>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</si>
  <si>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</si>
  <si>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</si>
  <si>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</si>
  <si>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</si>
  <si>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</si>
  <si>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</si>
  <si>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</si>
  <si>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</si>
  <si>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</si>
  <si>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</si>
  <si>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</si>
  <si>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</si>
  <si>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</si>
  <si>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</si>
  <si>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</si>
  <si>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</si>
  <si>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</si>
  <si>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</si>
  <si>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</si>
  <si>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</si>
  <si>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</si>
  <si>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</si>
  <si>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</si>
  <si>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</si>
  <si>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</si>
  <si>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</si>
  <si>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</si>
  <si>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</si>
  <si>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</si>
  <si>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</si>
  <si>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</si>
  <si>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</si>
  <si>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</si>
  <si>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</si>
  <si>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</si>
  <si>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</si>
  <si>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</si>
  <si>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</si>
  <si>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</si>
  <si>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</si>
  <si>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</si>
  <si>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</si>
  <si>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</si>
  <si>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</si>
  <si>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</si>
  <si>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</si>
  <si>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</si>
  <si>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</si>
  <si>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</si>
  <si>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</si>
  <si>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</si>
  <si>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</si>
  <si>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</si>
  <si>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</si>
  <si>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</si>
  <si>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</si>
  <si>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</si>
  <si>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</si>
  <si>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</si>
  <si>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</si>
  <si>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</si>
  <si>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</si>
  <si>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</si>
  <si>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</si>
  <si>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</si>
  <si>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</si>
  <si>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</si>
  <si>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</si>
  <si>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</si>
  <si>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</si>
  <si>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津幡町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</si>
  <si>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</si>
  <si>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</si>
  <si>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</si>
  <si>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</si>
  <si>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</si>
  <si>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</si>
  <si>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</si>
  <si>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</si>
  <si>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</si>
  <si>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</si>
  <si>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</si>
  <si>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</si>
  <si>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</si>
  <si>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</si>
  <si>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</si>
  <si>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</si>
  <si>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</si>
  <si>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経常収支比率は１００％を超え、単年度収支は黒字であり、累積欠損金は発生していない。また、企業債残高対事業規模比率、経費回収率、施設利用率、水洗化率は、類似団体平均値と比較し良好である。
　一方、経常収支比率、流動比率、汚水処理原価は、類似団体平均値と比較し下回っている。
　全体として、経営状況は類似団体と比較し悪くなっている。引き続き経営の健全化、効率化を図るため、今後も収入の増加、支出の削減を推し進める。</t>
    <rPh sb="98" eb="102">
      <t>ケイジョウシュウシ</t>
    </rPh>
    <rPh sb="102" eb="104">
      <t>ヒリツ</t>
    </rPh>
    <phoneticPr fontId="4"/>
  </si>
  <si>
    <t>　有形固定資産減価償却率は、類似団体平均値と比較し低くなっている。また、法定耐用年数に近い、もしくは超過した資産は見受けられない。
　現在、管渠について、カメラ調査や耐震化工事を定期的に実施し、適正な維持管理に努めている。また、ポンプ場や処理場については、設備更新工事を計画的に実施し、長寿命化に努めている。</t>
    <phoneticPr fontId="4"/>
  </si>
  <si>
    <t>　今後、管渠やポンプ場、処理場の老朽化が進み、更新のため支出の増加が見込まれる。過大な投資を避けながら、整備を促進する必要がある。収入増加策として、下水道への接続促進や国庫補助金を活用した財源の確保を図るとともに、使用料の見直しなど適正な使用料の設定を検討する。また、民間委託など安価な管理を更に推し進め、支出を削減させ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</si>
</sst>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87-4681-BEA8-2E390CD5CB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0.09</c:v>
                </c:pt>
                <c:pt idx="3">
                  <c:v>0.17</c:v>
                </c:pt>
                <c:pt idx="4">
                  <c:v>0.13</c:v>
                </c:pt>
              </c:numCache>
            </c:numRef>
          </c:val>
          <c:smooth val="0"/>
          <c:extLst>
            <c:ext xmlns:c16="http://schemas.microsoft.com/office/drawing/2014/chart" uri="{C3380CC4-5D6E-409C-BE32-E72D297353CC}">
              <c16:uniqueId val="{00000001-6687-4681-BEA8-2E390CD5CB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73.8</c:v>
                </c:pt>
                <c:pt idx="1">
                  <c:v>71.91</c:v>
                </c:pt>
                <c:pt idx="2">
                  <c:v>69.86</c:v>
                </c:pt>
                <c:pt idx="3">
                  <c:v>71.48</c:v>
                </c:pt>
                <c:pt idx="4">
                  <c:v>65.56</c:v>
                </c:pt>
              </c:numCache>
            </c:numRef>
          </c:val>
          <c:extLst>
            <c:ext xmlns:c16="http://schemas.microsoft.com/office/drawing/2014/chart" uri="{C3380CC4-5D6E-409C-BE32-E72D297353CC}">
              <c16:uniqueId val="{00000000-6FC8-4BEB-BAE4-2768A8A9B6C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59.19</c:v>
                </c:pt>
                <c:pt idx="1">
                  <c:v>61.4</c:v>
                </c:pt>
                <c:pt idx="2">
                  <c:v>65.28</c:v>
                </c:pt>
                <c:pt idx="3">
                  <c:v>64.92</c:v>
                </c:pt>
                <c:pt idx="4">
                  <c:v>64.14</c:v>
                </c:pt>
              </c:numCache>
            </c:numRef>
          </c:val>
          <c:smooth val="0"/>
          <c:extLst>
            <c:ext xmlns:c16="http://schemas.microsoft.com/office/drawing/2014/chart" uri="{C3380CC4-5D6E-409C-BE32-E72D297353CC}">
              <c16:uniqueId val="{00000001-6FC8-4BEB-BAE4-2768A8A9B6C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92.26</c:v>
                </c:pt>
                <c:pt idx="1">
                  <c:v>92.93</c:v>
                </c:pt>
                <c:pt idx="2">
                  <c:v>93.48</c:v>
                </c:pt>
                <c:pt idx="3">
                  <c:v>93.57</c:v>
                </c:pt>
                <c:pt idx="4">
                  <c:v>94.62</c:v>
                </c:pt>
              </c:numCache>
            </c:numRef>
          </c:val>
          <c:extLst>
            <c:ext xmlns:c16="http://schemas.microsoft.com/office/drawing/2014/chart" uri="{C3380CC4-5D6E-409C-BE32-E72D297353CC}">
              <c16:uniqueId val="{00000000-E9A7-49AA-95FB-EFBF5426B7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86.66</c:v>
                </c:pt>
                <c:pt idx="1">
                  <c:v>86.28</c:v>
                </c:pt>
                <c:pt idx="2">
                  <c:v>92.72</c:v>
                </c:pt>
                <c:pt idx="3">
                  <c:v>92.88</c:v>
                </c:pt>
                <c:pt idx="4">
                  <c:v>92.9</c:v>
                </c:pt>
              </c:numCache>
            </c:numRef>
          </c:val>
          <c:smooth val="0"/>
          <c:extLst>
            <c:ext xmlns:c16="http://schemas.microsoft.com/office/drawing/2014/chart" uri="{C3380CC4-5D6E-409C-BE32-E72D297353CC}">
              <c16:uniqueId val="{00000001-E9A7-49AA-95FB-EFBF5426B7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114.66</c:v>
                </c:pt>
                <c:pt idx="1">
                  <c:v>101.68</c:v>
                </c:pt>
                <c:pt idx="2">
                  <c:v>105.5</c:v>
                </c:pt>
                <c:pt idx="3">
                  <c:v>103.92</c:v>
                </c:pt>
                <c:pt idx="4">
                  <c:v>103.21</c:v>
                </c:pt>
              </c:numCache>
            </c:numRef>
          </c:val>
          <c:extLst>
            <c:ext xmlns:c16="http://schemas.microsoft.com/office/drawing/2014/chart" uri="{C3380CC4-5D6E-409C-BE32-E72D297353CC}">
              <c16:uniqueId val="{00000000-41E2-4E49-9ACD-55610540A8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108.43</c:v>
                </c:pt>
                <c:pt idx="1">
                  <c:v>107.15</c:v>
                </c:pt>
                <c:pt idx="2">
                  <c:v>107.85</c:v>
                </c:pt>
                <c:pt idx="3">
                  <c:v>108.04</c:v>
                </c:pt>
                <c:pt idx="4">
                  <c:v>107.49</c:v>
                </c:pt>
              </c:numCache>
            </c:numRef>
          </c:val>
          <c:smooth val="0"/>
          <c:extLst>
            <c:ext xmlns:c16="http://schemas.microsoft.com/office/drawing/2014/chart" uri="{C3380CC4-5D6E-409C-BE32-E72D297353CC}">
              <c16:uniqueId val="{00000001-41E2-4E49-9ACD-55610540A8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13.98</c:v>
                </c:pt>
                <c:pt idx="1">
                  <c:v>17.05</c:v>
                </c:pt>
                <c:pt idx="2">
                  <c:v>19.989999999999998</c:v>
                </c:pt>
                <c:pt idx="3">
                  <c:v>22.91</c:v>
                </c:pt>
                <c:pt idx="4">
                  <c:v>25.62</c:v>
                </c:pt>
              </c:numCache>
            </c:numRef>
          </c:val>
          <c:extLst>
            <c:ext xmlns:c16="http://schemas.microsoft.com/office/drawing/2014/chart" uri="{C3380CC4-5D6E-409C-BE32-E72D297353CC}">
              <c16:uniqueId val="{00000000-2471-4D5E-A86D-3DB9835BF9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17.350000000000001</c:v>
                </c:pt>
                <c:pt idx="1">
                  <c:v>17.239999999999998</c:v>
                </c:pt>
                <c:pt idx="2">
                  <c:v>23.79</c:v>
                </c:pt>
                <c:pt idx="3">
                  <c:v>25.66</c:v>
                </c:pt>
                <c:pt idx="4">
                  <c:v>27.46</c:v>
                </c:pt>
              </c:numCache>
            </c:numRef>
          </c:val>
          <c:smooth val="0"/>
          <c:extLst>
            <c:ext xmlns:c16="http://schemas.microsoft.com/office/drawing/2014/chart" uri="{C3380CC4-5D6E-409C-BE32-E72D297353CC}">
              <c16:uniqueId val="{00000001-2471-4D5E-A86D-3DB9835BF9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B4-4910-BFF8-307FC230F0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0.11</c:v>
                </c:pt>
                <c:pt idx="2">
                  <c:v>1.22</c:v>
                </c:pt>
                <c:pt idx="3">
                  <c:v>1.61</c:v>
                </c:pt>
                <c:pt idx="4">
                  <c:v>2.08</c:v>
                </c:pt>
              </c:numCache>
            </c:numRef>
          </c:val>
          <c:smooth val="0"/>
          <c:extLst>
            <c:ext xmlns:c16="http://schemas.microsoft.com/office/drawing/2014/chart" uri="{C3380CC4-5D6E-409C-BE32-E72D297353CC}">
              <c16:uniqueId val="{00000001-9CB4-4910-BFF8-307FC230F0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18-49A5-889A-9491F8AE66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12.89</c:v>
                </c:pt>
                <c:pt idx="1">
                  <c:v>15.68</c:v>
                </c:pt>
                <c:pt idx="2">
                  <c:v>4.72</c:v>
                </c:pt>
                <c:pt idx="3">
                  <c:v>4.49</c:v>
                </c:pt>
                <c:pt idx="4">
                  <c:v>5.41</c:v>
                </c:pt>
              </c:numCache>
            </c:numRef>
          </c:val>
          <c:smooth val="0"/>
          <c:extLst>
            <c:ext xmlns:c16="http://schemas.microsoft.com/office/drawing/2014/chart" uri="{C3380CC4-5D6E-409C-BE32-E72D297353CC}">
              <c16:uniqueId val="{00000001-2618-49A5-889A-9491F8AE66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31.81</c:v>
                </c:pt>
                <c:pt idx="1">
                  <c:v>18.149999999999999</c:v>
                </c:pt>
                <c:pt idx="2">
                  <c:v>12.35</c:v>
                </c:pt>
                <c:pt idx="3">
                  <c:v>7.77</c:v>
                </c:pt>
                <c:pt idx="4">
                  <c:v>15.46</c:v>
                </c:pt>
              </c:numCache>
            </c:numRef>
          </c:val>
          <c:extLst>
            <c:ext xmlns:c16="http://schemas.microsoft.com/office/drawing/2014/chart" uri="{C3380CC4-5D6E-409C-BE32-E72D297353CC}">
              <c16:uniqueId val="{00000000-5B1A-460A-8111-8C7A3AA479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54.32</c:v>
                </c:pt>
                <c:pt idx="1">
                  <c:v>46.82</c:v>
                </c:pt>
                <c:pt idx="2">
                  <c:v>67.930000000000007</c:v>
                </c:pt>
                <c:pt idx="3">
                  <c:v>68.53</c:v>
                </c:pt>
                <c:pt idx="4">
                  <c:v>69.180000000000007</c:v>
                </c:pt>
              </c:numCache>
            </c:numRef>
          </c:val>
          <c:smooth val="0"/>
          <c:extLst>
            <c:ext xmlns:c16="http://schemas.microsoft.com/office/drawing/2014/chart" uri="{C3380CC4-5D6E-409C-BE32-E72D297353CC}">
              <c16:uniqueId val="{00000001-5B1A-460A-8111-8C7A3AA479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712.46</c:v>
                </c:pt>
                <c:pt idx="1">
                  <c:v>741.28</c:v>
                </c:pt>
                <c:pt idx="2">
                  <c:v>738.91</c:v>
                </c:pt>
                <c:pt idx="3">
                  <c:v>777.73</c:v>
                </c:pt>
                <c:pt idx="4">
                  <c:v>763.42</c:v>
                </c:pt>
              </c:numCache>
            </c:numRef>
          </c:val>
          <c:extLst>
            <c:ext xmlns:c16="http://schemas.microsoft.com/office/drawing/2014/chart" uri="{C3380CC4-5D6E-409C-BE32-E72D297353CC}">
              <c16:uniqueId val="{00000000-E826-4B94-BD5A-36B5EFFE87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1000.94</c:v>
                </c:pt>
                <c:pt idx="1">
                  <c:v>1028.05</c:v>
                </c:pt>
                <c:pt idx="2">
                  <c:v>857.88</c:v>
                </c:pt>
                <c:pt idx="3">
                  <c:v>825.1</c:v>
                </c:pt>
                <c:pt idx="4">
                  <c:v>789.87</c:v>
                </c:pt>
              </c:numCache>
            </c:numRef>
          </c:val>
          <c:smooth val="0"/>
          <c:extLst>
            <c:ext xmlns:c16="http://schemas.microsoft.com/office/drawing/2014/chart" uri="{C3380CC4-5D6E-409C-BE32-E72D297353CC}">
              <c16:uniqueId val="{00000001-E826-4B94-BD5A-36B5EFFE87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100.05</c:v>
                </c:pt>
                <c:pt idx="1">
                  <c:v>104.01</c:v>
                </c:pt>
                <c:pt idx="2">
                  <c:v>95.01</c:v>
                </c:pt>
                <c:pt idx="3">
                  <c:v>103.82</c:v>
                </c:pt>
                <c:pt idx="4">
                  <c:v>100</c:v>
                </c:pt>
              </c:numCache>
            </c:numRef>
          </c:val>
          <c:extLst>
            <c:ext xmlns:c16="http://schemas.microsoft.com/office/drawing/2014/chart" uri="{C3380CC4-5D6E-409C-BE32-E72D297353CC}">
              <c16:uniqueId val="{00000000-2ABD-458E-808F-7108E0C556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93.77</c:v>
                </c:pt>
                <c:pt idx="1">
                  <c:v>94.73</c:v>
                </c:pt>
                <c:pt idx="2">
                  <c:v>94.97</c:v>
                </c:pt>
                <c:pt idx="3">
                  <c:v>97.07</c:v>
                </c:pt>
                <c:pt idx="4">
                  <c:v>98.06</c:v>
                </c:pt>
              </c:numCache>
            </c:numRef>
          </c:val>
          <c:smooth val="0"/>
          <c:extLst>
            <c:ext xmlns:c16="http://schemas.microsoft.com/office/drawing/2014/chart" uri="{C3380CC4-5D6E-409C-BE32-E72D297353CC}">
              <c16:uniqueId val="{00000001-2ABD-458E-808F-7108E0C556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165.23</c:v>
                </c:pt>
                <c:pt idx="1">
                  <c:v>157.93</c:v>
                </c:pt>
                <c:pt idx="2">
                  <c:v>173.03</c:v>
                </c:pt>
                <c:pt idx="3">
                  <c:v>158.32</c:v>
                </c:pt>
                <c:pt idx="4">
                  <c:v>165.47</c:v>
                </c:pt>
              </c:numCache>
            </c:numRef>
          </c:val>
          <c:extLst>
            <c:ext xmlns:c16="http://schemas.microsoft.com/office/drawing/2014/chart" uri="{C3380CC4-5D6E-409C-BE32-E72D297353CC}">
              <c16:uniqueId val="{00000000-F989-469F-A0D3-19B194178B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165.57</c:v>
                </c:pt>
                <c:pt idx="1">
                  <c:v>160.91</c:v>
                </c:pt>
                <c:pt idx="2">
                  <c:v>159.49</c:v>
                </c:pt>
                <c:pt idx="3">
                  <c:v>157.81</c:v>
                </c:pt>
                <c:pt idx="4">
                  <c:v>157.37</c:v>
                </c:pt>
              </c:numCache>
            </c:numRef>
          </c:val>
          <c:smooth val="0"/>
          <c:extLst>
            <c:ext xmlns:c16="http://schemas.microsoft.com/office/drawing/2014/chart" uri="{C3380CC4-5D6E-409C-BE32-E72D297353CC}">
              <c16:uniqueId val="{00000001-F989-469F-A0D3-19B194178B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津幡町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37508</v>
      </c>
      <c r="AM8" s="45"/>
      <c r="AN8" s="45"/>
      <c r="AO8" s="45"/>
      <c r="AP8" s="45"/>
      <c r="AQ8" s="45"/>
      <c r="AR8" s="45"/>
      <c r="AS8" s="45"/>
      <c r="AT8" s="46">
        <f>データ!T6</f>
        <v>110.59</v>
      </c>
      <c r="AU8" s="46"/>
      <c r="AV8" s="46"/>
      <c r="AW8" s="46"/>
      <c r="AX8" s="46"/>
      <c r="AY8" s="46"/>
      <c r="AZ8" s="46"/>
      <c r="BA8" s="46"/>
      <c r="BB8" s="46">
        <f>データ!U6</f>
        <v>339.16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54.34</v>
      </c>
      <c r="J10" s="46"/>
      <c r="K10" s="46"/>
      <c r="L10" s="46"/>
      <c r="M10" s="46"/>
      <c r="N10" s="46"/>
      <c r="O10" s="46"/>
      <c r="P10" s="46">
        <f>データ!P6</f>
        <v>92.13</v>
      </c>
      <c r="Q10" s="46"/>
      <c r="R10" s="46"/>
      <c r="S10" s="46"/>
      <c r="T10" s="46"/>
      <c r="U10" s="46"/>
      <c r="V10" s="46"/>
      <c r="W10" s="46">
        <f>データ!Q6</f>
        <v>96.9</v>
      </c>
      <c r="X10" s="46"/>
      <c r="Y10" s="46"/>
      <c r="Z10" s="46"/>
      <c r="AA10" s="46"/>
      <c r="AB10" s="46"/>
      <c r="AC10" s="46"/>
      <c r="AD10" s="45">
        <f>データ!R6</f>
        <v>3520</v>
      </c>
      <c r="AE10" s="45"/>
      <c r="AF10" s="45"/>
      <c r="AG10" s="45"/>
      <c r="AH10" s="45"/>
      <c r="AI10" s="45"/>
      <c r="AJ10" s="45"/>
      <c r="AK10" s="2"/>
      <c r="AL10" s="45">
        <f>データ!V6</f>
        <v>34478</v>
      </c>
      <c r="AM10" s="45"/>
      <c r="AN10" s="45"/>
      <c r="AO10" s="45"/>
      <c r="AP10" s="45"/>
      <c r="AQ10" s="45"/>
      <c r="AR10" s="45"/>
      <c r="AS10" s="45"/>
      <c r="AT10" s="46">
        <f>データ!W6</f>
        <v>8.58</v>
      </c>
      <c r="AU10" s="46"/>
      <c r="AV10" s="46"/>
      <c r="AW10" s="46"/>
      <c r="AX10" s="46"/>
      <c r="AY10" s="46"/>
      <c r="AZ10" s="46"/>
      <c r="BA10" s="46"/>
      <c r="BB10" s="46">
        <f>データ!X6</f>
        <v>4018.41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km2O0G23OXIV6C9QK4TGG9DugZIrIPkER9oO9gpW5ST1RIflMsZGBt9pEIlQW7+qnEr0wO9SFFy0wuAhEYaPA==" saltValue="tUv0qJBt08QZHKbiQBmc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173614</v>
      </c>
      <c r="D6" s="19">
        <f t="shared" si="3"/>
        <v>46</v>
      </c>
      <c r="E6" s="19">
        <f t="shared" si="3"/>
        <v>17</v>
      </c>
      <c r="F6" s="19">
        <f t="shared" si="3"/>
        <v>1</v>
      </c>
      <c r="G6" s="19">
        <f t="shared" si="3"/>
        <v>0</v>
      </c>
      <c r="H6" s="19" t="str">
        <f t="shared" si="3"/>
        <v>石川県　津幡町</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54.34</v>
      </c>
      <c r="P6" s="20">
        <f t="shared" si="3"/>
        <v>92.13</v>
      </c>
      <c r="Q6" s="20">
        <f t="shared" si="3"/>
        <v>96.9</v>
      </c>
      <c r="R6" s="20">
        <f t="shared" si="3"/>
        <v>3520</v>
      </c>
      <c r="S6" s="20">
        <f t="shared" si="3"/>
        <v>37508</v>
      </c>
      <c r="T6" s="20">
        <f t="shared" si="3"/>
        <v>110.59</v>
      </c>
      <c r="U6" s="20">
        <f t="shared" si="3"/>
        <v>339.16</v>
      </c>
      <c r="V6" s="20">
        <f t="shared" si="3"/>
        <v>34478</v>
      </c>
      <c r="W6" s="20">
        <f t="shared" si="3"/>
        <v>8.58</v>
      </c>
      <c r="X6" s="20">
        <f t="shared" si="3"/>
        <v>4018.41</v>
      </c>
      <c r="Y6" s="21">
        <f>IF(Y7="",NA(),Y7)</f>
        <v>114.66</v>
      </c>
      <c r="Z6" s="21">
        <f t="shared" ref="Z6:AH6" si="4">IF(Z7="",NA(),Z7)</f>
        <v>101.68</v>
      </c>
      <c r="AA6" s="21">
        <f t="shared" si="4"/>
        <v>105.5</v>
      </c>
      <c r="AB6" s="21">
        <f t="shared" si="4"/>
        <v>103.92</v>
      </c>
      <c r="AC6" s="21">
        <f t="shared" si="4"/>
        <v>103.21</v>
      </c>
      <c r="AD6" s="21">
        <f t="shared" si="4"/>
        <v>108.43</v>
      </c>
      <c r="AE6" s="21">
        <f t="shared" si="4"/>
        <v>107.15</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12.89</v>
      </c>
      <c r="AP6" s="21">
        <f t="shared" si="5"/>
        <v>15.68</v>
      </c>
      <c r="AQ6" s="21">
        <f t="shared" si="5"/>
        <v>4.72</v>
      </c>
      <c r="AR6" s="21">
        <f t="shared" si="5"/>
        <v>4.49</v>
      </c>
      <c r="AS6" s="21">
        <f t="shared" si="5"/>
        <v>5.41</v>
      </c>
      <c r="AT6" s="20" t="str">
        <f>IF(AT7="","",IF(AT7="-","【-】","【"&amp;SUBSTITUTE(TEXT(AT7,"#,##0.00"),"-","△")&amp;"】"))</f>
        <v>【3.15】</v>
      </c>
      <c r="AU6" s="21">
        <f>IF(AU7="",NA(),AU7)</f>
        <v>31.81</v>
      </c>
      <c r="AV6" s="21">
        <f t="shared" ref="AV6:BD6" si="6">IF(AV7="",NA(),AV7)</f>
        <v>18.149999999999999</v>
      </c>
      <c r="AW6" s="21">
        <f t="shared" si="6"/>
        <v>12.35</v>
      </c>
      <c r="AX6" s="21">
        <f t="shared" si="6"/>
        <v>7.77</v>
      </c>
      <c r="AY6" s="21">
        <f t="shared" si="6"/>
        <v>15.46</v>
      </c>
      <c r="AZ6" s="21">
        <f t="shared" si="6"/>
        <v>54.32</v>
      </c>
      <c r="BA6" s="21">
        <f t="shared" si="6"/>
        <v>46.82</v>
      </c>
      <c r="BB6" s="21">
        <f t="shared" si="6"/>
        <v>67.930000000000007</v>
      </c>
      <c r="BC6" s="21">
        <f t="shared" si="6"/>
        <v>68.53</v>
      </c>
      <c r="BD6" s="21">
        <f t="shared" si="6"/>
        <v>69.180000000000007</v>
      </c>
      <c r="BE6" s="20" t="str">
        <f>IF(BE7="","",IF(BE7="-","【-】","【"&amp;SUBSTITUTE(TEXT(BE7,"#,##0.00"),"-","△")&amp;"】"))</f>
        <v>【73.44】</v>
      </c>
      <c r="BF6" s="21">
        <f>IF(BF7="",NA(),BF7)</f>
        <v>712.46</v>
      </c>
      <c r="BG6" s="21">
        <f t="shared" ref="BG6:BO6" si="7">IF(BG7="",NA(),BG7)</f>
        <v>741.28</v>
      </c>
      <c r="BH6" s="21">
        <f t="shared" si="7"/>
        <v>738.91</v>
      </c>
      <c r="BI6" s="21">
        <f t="shared" si="7"/>
        <v>777.73</v>
      </c>
      <c r="BJ6" s="21">
        <f t="shared" si="7"/>
        <v>763.42</v>
      </c>
      <c r="BK6" s="21">
        <f t="shared" si="7"/>
        <v>1000.94</v>
      </c>
      <c r="BL6" s="21">
        <f t="shared" si="7"/>
        <v>1028.05</v>
      </c>
      <c r="BM6" s="21">
        <f t="shared" si="7"/>
        <v>857.88</v>
      </c>
      <c r="BN6" s="21">
        <f t="shared" si="7"/>
        <v>825.1</v>
      </c>
      <c r="BO6" s="21">
        <f t="shared" si="7"/>
        <v>789.87</v>
      </c>
      <c r="BP6" s="20" t="str">
        <f>IF(BP7="","",IF(BP7="-","【-】","【"&amp;SUBSTITUTE(TEXT(BP7,"#,##0.00"),"-","△")&amp;"】"))</f>
        <v>【652.82】</v>
      </c>
      <c r="BQ6" s="21">
        <f>IF(BQ7="",NA(),BQ7)</f>
        <v>100.05</v>
      </c>
      <c r="BR6" s="21">
        <f t="shared" ref="BR6:BZ6" si="8">IF(BR7="",NA(),BR7)</f>
        <v>104.01</v>
      </c>
      <c r="BS6" s="21">
        <f t="shared" si="8"/>
        <v>95.01</v>
      </c>
      <c r="BT6" s="21">
        <f t="shared" si="8"/>
        <v>103.82</v>
      </c>
      <c r="BU6" s="21">
        <f t="shared" si="8"/>
        <v>100</v>
      </c>
      <c r="BV6" s="21">
        <f t="shared" si="8"/>
        <v>93.77</v>
      </c>
      <c r="BW6" s="21">
        <f t="shared" si="8"/>
        <v>94.73</v>
      </c>
      <c r="BX6" s="21">
        <f t="shared" si="8"/>
        <v>94.97</v>
      </c>
      <c r="BY6" s="21">
        <f t="shared" si="8"/>
        <v>97.07</v>
      </c>
      <c r="BZ6" s="21">
        <f t="shared" si="8"/>
        <v>98.06</v>
      </c>
      <c r="CA6" s="20" t="str">
        <f>IF(CA7="","",IF(CA7="-","【-】","【"&amp;SUBSTITUTE(TEXT(CA7,"#,##0.00"),"-","△")&amp;"】"))</f>
        <v>【97.61】</v>
      </c>
      <c r="CB6" s="21">
        <f>IF(CB7="",NA(),CB7)</f>
        <v>165.23</v>
      </c>
      <c r="CC6" s="21">
        <f t="shared" ref="CC6:CK6" si="9">IF(CC7="",NA(),CC7)</f>
        <v>157.93</v>
      </c>
      <c r="CD6" s="21">
        <f t="shared" si="9"/>
        <v>173.03</v>
      </c>
      <c r="CE6" s="21">
        <f t="shared" si="9"/>
        <v>158.32</v>
      </c>
      <c r="CF6" s="21">
        <f t="shared" si="9"/>
        <v>165.47</v>
      </c>
      <c r="CG6" s="21">
        <f t="shared" si="9"/>
        <v>165.57</v>
      </c>
      <c r="CH6" s="21">
        <f t="shared" si="9"/>
        <v>160.91</v>
      </c>
      <c r="CI6" s="21">
        <f t="shared" si="9"/>
        <v>159.49</v>
      </c>
      <c r="CJ6" s="21">
        <f t="shared" si="9"/>
        <v>157.81</v>
      </c>
      <c r="CK6" s="21">
        <f t="shared" si="9"/>
        <v>157.37</v>
      </c>
      <c r="CL6" s="20" t="str">
        <f>IF(CL7="","",IF(CL7="-","【-】","【"&amp;SUBSTITUTE(TEXT(CL7,"#,##0.00"),"-","△")&amp;"】"))</f>
        <v>【138.29】</v>
      </c>
      <c r="CM6" s="21">
        <f>IF(CM7="",NA(),CM7)</f>
        <v>73.8</v>
      </c>
      <c r="CN6" s="21">
        <f t="shared" ref="CN6:CV6" si="10">IF(CN7="",NA(),CN7)</f>
        <v>71.91</v>
      </c>
      <c r="CO6" s="21">
        <f t="shared" si="10"/>
        <v>69.86</v>
      </c>
      <c r="CP6" s="21">
        <f t="shared" si="10"/>
        <v>71.48</v>
      </c>
      <c r="CQ6" s="21">
        <f t="shared" si="10"/>
        <v>65.56</v>
      </c>
      <c r="CR6" s="21">
        <f t="shared" si="10"/>
        <v>59.19</v>
      </c>
      <c r="CS6" s="21">
        <f t="shared" si="10"/>
        <v>61.4</v>
      </c>
      <c r="CT6" s="21">
        <f t="shared" si="10"/>
        <v>65.28</v>
      </c>
      <c r="CU6" s="21">
        <f t="shared" si="10"/>
        <v>64.92</v>
      </c>
      <c r="CV6" s="21">
        <f t="shared" si="10"/>
        <v>64.14</v>
      </c>
      <c r="CW6" s="20" t="str">
        <f>IF(CW7="","",IF(CW7="-","【-】","【"&amp;SUBSTITUTE(TEXT(CW7,"#,##0.00"),"-","△")&amp;"】"))</f>
        <v>【59.10】</v>
      </c>
      <c r="CX6" s="21">
        <f>IF(CX7="",NA(),CX7)</f>
        <v>92.26</v>
      </c>
      <c r="CY6" s="21">
        <f t="shared" ref="CY6:DG6" si="11">IF(CY7="",NA(),CY7)</f>
        <v>92.93</v>
      </c>
      <c r="CZ6" s="21">
        <f t="shared" si="11"/>
        <v>93.48</v>
      </c>
      <c r="DA6" s="21">
        <f t="shared" si="11"/>
        <v>93.57</v>
      </c>
      <c r="DB6" s="21">
        <f t="shared" si="11"/>
        <v>94.62</v>
      </c>
      <c r="DC6" s="21">
        <f t="shared" si="11"/>
        <v>86.66</v>
      </c>
      <c r="DD6" s="21">
        <f t="shared" si="11"/>
        <v>86.28</v>
      </c>
      <c r="DE6" s="21">
        <f t="shared" si="11"/>
        <v>92.72</v>
      </c>
      <c r="DF6" s="21">
        <f t="shared" si="11"/>
        <v>92.88</v>
      </c>
      <c r="DG6" s="21">
        <f t="shared" si="11"/>
        <v>92.9</v>
      </c>
      <c r="DH6" s="20" t="str">
        <f>IF(DH7="","",IF(DH7="-","【-】","【"&amp;SUBSTITUTE(TEXT(DH7,"#,##0.00"),"-","△")&amp;"】"))</f>
        <v>【95.82】</v>
      </c>
      <c r="DI6" s="21">
        <f>IF(DI7="",NA(),DI7)</f>
        <v>13.98</v>
      </c>
      <c r="DJ6" s="21">
        <f t="shared" ref="DJ6:DR6" si="12">IF(DJ7="",NA(),DJ7)</f>
        <v>17.05</v>
      </c>
      <c r="DK6" s="21">
        <f t="shared" si="12"/>
        <v>19.989999999999998</v>
      </c>
      <c r="DL6" s="21">
        <f t="shared" si="12"/>
        <v>22.91</v>
      </c>
      <c r="DM6" s="21">
        <f t="shared" si="12"/>
        <v>25.62</v>
      </c>
      <c r="DN6" s="21">
        <f t="shared" si="12"/>
        <v>17.350000000000001</v>
      </c>
      <c r="DO6" s="21">
        <f t="shared" si="12"/>
        <v>17.239999999999998</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0.01</v>
      </c>
      <c r="DZ6" s="21">
        <f t="shared" si="13"/>
        <v>0.11</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0.09</v>
      </c>
      <c r="EK6" s="21">
        <f t="shared" si="14"/>
        <v>0.12</v>
      </c>
      <c r="EL6" s="21">
        <f t="shared" si="14"/>
        <v>0.09</v>
      </c>
      <c r="EM6" s="21">
        <f t="shared" si="14"/>
        <v>0.17</v>
      </c>
      <c r="EN6" s="21">
        <f t="shared" si="14"/>
        <v>0.13</v>
      </c>
      <c r="EO6" s="20" t="str">
        <f>IF(EO7="","",IF(EO7="-","【-】","【"&amp;SUBSTITUTE(TEXT(EO7,"#,##0.00"),"-","△")&amp;"】"))</f>
        <v>【0.23】</v>
      </c>
    </row>
    <row r="7" spans="1:148" s="22" customFormat="1" x14ac:dyDescent="0.15">
      <c r="A7" s="14"/>
      <c r="B7" s="23">
        <v>2022</v>
      </c>
      <c r="C7" s="23">
        <v>173614</v>
      </c>
      <c r="D7" s="23">
        <v>46</v>
      </c>
      <c r="E7" s="23">
        <v>17</v>
      </c>
      <c r="F7" s="23">
        <v>1</v>
      </c>
      <c r="G7" s="23">
        <v>0</v>
      </c>
      <c r="H7" s="23" t="s">
        <v>96</v>
      </c>
      <c r="I7" s="23" t="s">
        <v>97</v>
      </c>
      <c r="J7" s="23" t="s">
        <v>98</v>
      </c>
      <c r="K7" s="23" t="s">
        <v>99</v>
      </c>
      <c r="L7" s="23" t="s">
        <v>100</v>
      </c>
      <c r="M7" s="23" t="s">
        <v>101</v>
      </c>
      <c r="N7" s="24" t="s">
        <v>102</v>
      </c>
      <c r="O7" s="24">
        <v>54.34</v>
      </c>
      <c r="P7" s="24">
        <v>92.13</v>
      </c>
      <c r="Q7" s="24">
        <v>96.9</v>
      </c>
      <c r="R7" s="24">
        <v>3520</v>
      </c>
      <c r="S7" s="24">
        <v>37508</v>
      </c>
      <c r="T7" s="24">
        <v>110.59</v>
      </c>
      <c r="U7" s="24">
        <v>339.16</v>
      </c>
      <c r="V7" s="24">
        <v>34478</v>
      </c>
      <c r="W7" s="24">
        <v>8.58</v>
      </c>
      <c r="X7" s="24">
        <v>4018.41</v>
      </c>
      <c r="Y7" s="24">
        <v>114.66</v>
      </c>
      <c r="Z7" s="24">
        <v>101.68</v>
      </c>
      <c r="AA7" s="24">
        <v>105.5</v>
      </c>
      <c r="AB7" s="24">
        <v>103.92</v>
      </c>
      <c r="AC7" s="24">
        <v>103.21</v>
      </c>
      <c r="AD7" s="24">
        <v>108.43</v>
      </c>
      <c r="AE7" s="24">
        <v>107.15</v>
      </c>
      <c r="AF7" s="24">
        <v>107.85</v>
      </c>
      <c r="AG7" s="24">
        <v>108.04</v>
      </c>
      <c r="AH7" s="24">
        <v>107.49</v>
      </c>
      <c r="AI7" s="24">
        <v>106.11</v>
      </c>
      <c r="AJ7" s="24">
        <v>0</v>
      </c>
      <c r="AK7" s="24">
        <v>0</v>
      </c>
      <c r="AL7" s="24">
        <v>0</v>
      </c>
      <c r="AM7" s="24">
        <v>0</v>
      </c>
      <c r="AN7" s="24">
        <v>0</v>
      </c>
      <c r="AO7" s="24">
        <v>12.89</v>
      </c>
      <c r="AP7" s="24">
        <v>15.68</v>
      </c>
      <c r="AQ7" s="24">
        <v>4.72</v>
      </c>
      <c r="AR7" s="24">
        <v>4.49</v>
      </c>
      <c r="AS7" s="24">
        <v>5.41</v>
      </c>
      <c r="AT7" s="24">
        <v>3.15</v>
      </c>
      <c r="AU7" s="24">
        <v>31.81</v>
      </c>
      <c r="AV7" s="24">
        <v>18.149999999999999</v>
      </c>
      <c r="AW7" s="24">
        <v>12.35</v>
      </c>
      <c r="AX7" s="24">
        <v>7.77</v>
      </c>
      <c r="AY7" s="24">
        <v>15.46</v>
      </c>
      <c r="AZ7" s="24">
        <v>54.32</v>
      </c>
      <c r="BA7" s="24">
        <v>46.82</v>
      </c>
      <c r="BB7" s="24">
        <v>67.930000000000007</v>
      </c>
      <c r="BC7" s="24">
        <v>68.53</v>
      </c>
      <c r="BD7" s="24">
        <v>69.180000000000007</v>
      </c>
      <c r="BE7" s="24">
        <v>73.44</v>
      </c>
      <c r="BF7" s="24">
        <v>712.46</v>
      </c>
      <c r="BG7" s="24">
        <v>741.28</v>
      </c>
      <c r="BH7" s="24">
        <v>738.91</v>
      </c>
      <c r="BI7" s="24">
        <v>777.73</v>
      </c>
      <c r="BJ7" s="24">
        <v>763.42</v>
      </c>
      <c r="BK7" s="24">
        <v>1000.94</v>
      </c>
      <c r="BL7" s="24">
        <v>1028.05</v>
      </c>
      <c r="BM7" s="24">
        <v>857.88</v>
      </c>
      <c r="BN7" s="24">
        <v>825.1</v>
      </c>
      <c r="BO7" s="24">
        <v>789.87</v>
      </c>
      <c r="BP7" s="24">
        <v>652.82000000000005</v>
      </c>
      <c r="BQ7" s="24">
        <v>100.05</v>
      </c>
      <c r="BR7" s="24">
        <v>104.01</v>
      </c>
      <c r="BS7" s="24">
        <v>95.01</v>
      </c>
      <c r="BT7" s="24">
        <v>103.82</v>
      </c>
      <c r="BU7" s="24">
        <v>100</v>
      </c>
      <c r="BV7" s="24">
        <v>93.77</v>
      </c>
      <c r="BW7" s="24">
        <v>94.73</v>
      </c>
      <c r="BX7" s="24">
        <v>94.97</v>
      </c>
      <c r="BY7" s="24">
        <v>97.07</v>
      </c>
      <c r="BZ7" s="24">
        <v>98.06</v>
      </c>
      <c r="CA7" s="24">
        <v>97.61</v>
      </c>
      <c r="CB7" s="24">
        <v>165.23</v>
      </c>
      <c r="CC7" s="24">
        <v>157.93</v>
      </c>
      <c r="CD7" s="24">
        <v>173.03</v>
      </c>
      <c r="CE7" s="24">
        <v>158.32</v>
      </c>
      <c r="CF7" s="24">
        <v>165.47</v>
      </c>
      <c r="CG7" s="24">
        <v>165.57</v>
      </c>
      <c r="CH7" s="24">
        <v>160.91</v>
      </c>
      <c r="CI7" s="24">
        <v>159.49</v>
      </c>
      <c r="CJ7" s="24">
        <v>157.81</v>
      </c>
      <c r="CK7" s="24">
        <v>157.37</v>
      </c>
      <c r="CL7" s="24">
        <v>138.29</v>
      </c>
      <c r="CM7" s="24">
        <v>73.8</v>
      </c>
      <c r="CN7" s="24">
        <v>71.91</v>
      </c>
      <c r="CO7" s="24">
        <v>69.86</v>
      </c>
      <c r="CP7" s="24">
        <v>71.48</v>
      </c>
      <c r="CQ7" s="24">
        <v>65.56</v>
      </c>
      <c r="CR7" s="24">
        <v>59.19</v>
      </c>
      <c r="CS7" s="24">
        <v>61.4</v>
      </c>
      <c r="CT7" s="24">
        <v>65.28</v>
      </c>
      <c r="CU7" s="24">
        <v>64.92</v>
      </c>
      <c r="CV7" s="24">
        <v>64.14</v>
      </c>
      <c r="CW7" s="24">
        <v>59.1</v>
      </c>
      <c r="CX7" s="24">
        <v>92.26</v>
      </c>
      <c r="CY7" s="24">
        <v>92.93</v>
      </c>
      <c r="CZ7" s="24">
        <v>93.48</v>
      </c>
      <c r="DA7" s="24">
        <v>93.57</v>
      </c>
      <c r="DB7" s="24">
        <v>94.62</v>
      </c>
      <c r="DC7" s="24">
        <v>86.66</v>
      </c>
      <c r="DD7" s="24">
        <v>86.28</v>
      </c>
      <c r="DE7" s="24">
        <v>92.72</v>
      </c>
      <c r="DF7" s="24">
        <v>92.88</v>
      </c>
      <c r="DG7" s="24">
        <v>92.9</v>
      </c>
      <c r="DH7" s="24">
        <v>95.82</v>
      </c>
      <c r="DI7" s="24">
        <v>13.98</v>
      </c>
      <c r="DJ7" s="24">
        <v>17.05</v>
      </c>
      <c r="DK7" s="24">
        <v>19.989999999999998</v>
      </c>
      <c r="DL7" s="24">
        <v>22.91</v>
      </c>
      <c r="DM7" s="24">
        <v>25.62</v>
      </c>
      <c r="DN7" s="24">
        <v>17.350000000000001</v>
      </c>
      <c r="DO7" s="24">
        <v>17.239999999999998</v>
      </c>
      <c r="DP7" s="24">
        <v>23.79</v>
      </c>
      <c r="DQ7" s="24">
        <v>25.66</v>
      </c>
      <c r="DR7" s="24">
        <v>27.46</v>
      </c>
      <c r="DS7" s="24">
        <v>39.74</v>
      </c>
      <c r="DT7" s="24">
        <v>0</v>
      </c>
      <c r="DU7" s="24">
        <v>0</v>
      </c>
      <c r="DV7" s="24">
        <v>0</v>
      </c>
      <c r="DW7" s="24">
        <v>0</v>
      </c>
      <c r="DX7" s="24">
        <v>0</v>
      </c>
      <c r="DY7" s="24">
        <v>0.01</v>
      </c>
      <c r="DZ7" s="24">
        <v>0.11</v>
      </c>
      <c r="EA7" s="24">
        <v>1.22</v>
      </c>
      <c r="EB7" s="24">
        <v>1.61</v>
      </c>
      <c r="EC7" s="24">
        <v>2.08</v>
      </c>
      <c r="ED7" s="24">
        <v>7.62</v>
      </c>
      <c r="EE7" s="24">
        <v>0</v>
      </c>
      <c r="EF7" s="24">
        <v>0</v>
      </c>
      <c r="EG7" s="24">
        <v>0</v>
      </c>
      <c r="EH7" s="24">
        <v>0</v>
      </c>
      <c r="EI7" s="24">
        <v>0</v>
      </c>
      <c r="EJ7" s="24">
        <v>0.09</v>
      </c>
      <c r="EK7" s="24">
        <v>0.12</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2024-01-17T06:53:46Z</cp:lastPrinted>
  <dcterms:created xsi:type="dcterms:W3CDTF">2023-12-12T00:46:19Z</dcterms:created>
  <dcterms:modified xsi:type="dcterms:W3CDTF">2024-02-21T06:17:49Z</dcterms:modified>
  <cp:category/>
</cp:coreProperties>
</file>