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kakuchi\Desktop\【経営比較分析表】2022_173614_46_010\"/>
    </mc:Choice>
  </mc:AlternateContent>
  <xr:revisionPtr revIDLastSave="0" documentId="13_ncr:1_{13BAC225-CA00-4E47-AE5A-CA3242ACC075}" xr6:coauthVersionLast="47" xr6:coauthVersionMax="47" xr10:uidLastSave="{00000000-0000-0000-0000-000000000000}"/>
  <workbookProtection workbookAlgorithmName="SHA-512" workbookHashValue="78R4LOG/7Sg4Hj+yBSWzq5w+3tFjKS6FxAQywyjbIKAOmpLwL+8YXfQzv94Rgq5EmBEhY4JrwfkCldAlJvqtrQ==" workbookSaltValue="rMiG9TCQwjvX8/KB1vUgWQ==" workbookSpinCount="100000" lockStructure="1"/>
  <bookViews>
    <workbookView xWindow="-120" yWindow="48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<sst xmlns="http://schemas.openxmlformats.org/spreadsheetml/2006/main" count="316" uniqueCount="113">
  <si>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</si>
  <si>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</si>
  <si>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</si>
  <si>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</si>
  <si>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</si>
  <si>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</si>
  <si>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</si>
  <si>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</si>
  <si>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</si>
  <si>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</si>
  <si>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</si>
  <si>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</si>
  <si>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</si>
  <si>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</si>
  <si>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</si>
  <si>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</si>
  <si>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</si>
  <si>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</si>
  <si>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</si>
  <si>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</si>
  <si>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</si>
  <si>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</si>
  <si>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</si>
  <si>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</si>
  <si>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</si>
  <si>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</si>
  <si>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</si>
  <si>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</si>
  <si>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</si>
  <si>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</si>
  <si>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</si>
  <si>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</si>
  <si>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</si>
  <si>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</si>
  <si>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</si>
  <si>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</si>
  <si>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</si>
  <si>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</si>
  <si>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</si>
  <si>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</si>
  <si>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</si>
  <si>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</si>
  <si>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</si>
  <si>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</si>
  <si>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</si>
  <si>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</si>
  <si>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</si>
  <si>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</si>
  <si>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</si>
  <si>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</si>
  <si>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</si>
  <si>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</si>
  <si>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</si>
  <si>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</si>
  <si>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</si>
  <si>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</si>
  <si>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</si>
  <si>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</si>
  <si>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</si>
  <si>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</si>
  <si>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</si>
  <si>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</si>
  <si>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</si>
  <si>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</si>
  <si>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</si>
  <si>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</si>
  <si>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</si>
  <si>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</si>
  <si>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</si>
  <si>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</si>
  <si>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</si>
  <si>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</si>
  <si>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</si>
  <si>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</si>
  <si>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</si>
  <si>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</si>
  <si>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</si>
  <si>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</si>
  <si>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</si>
  <si>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</si>
  <si>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</si>
  <si>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</si>
  <si>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</si>
  <si>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</si>
  <si>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</si>
  <si>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</si>
  <si>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</si>
  <si>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</si>
  <si>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</si>
  <si>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</si>
  <si>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</si>
  <si>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</si>
  <si>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</si>
  <si>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</si>
  <si>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</si>
  <si>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</si>
  <si>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</si>
  <si>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</si>
  <si>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</si>
  <si>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</si>
  <si>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</si>
  <si>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</si>
  <si>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</si>
  <si>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</si>
  <si>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</si>
  <si>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</si>
  <si>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</si>
  <si>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</si>
  <si>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</si>
  <si>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</si>
  <si>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３地区合計で収益的収支比率は１００％を超え、単年度で黒字となっている。給水人口減少のため施設利用率は低いが、起債残高はなく、料金回収率や給水原価は類似団体と比べ良好である。今後人口減少による料金収入の減少に留意し運営を行う。</t>
    <phoneticPr fontId="4"/>
  </si>
  <si>
    <t>　農業集落排水事業や農林事業に併せて更新を行った管路については全般的に健全であるが、創設時に布設された管路には経年化しているものもあるため、修繕や更新の費用確保に留意する。</t>
    <phoneticPr fontId="4"/>
  </si>
  <si>
    <t>　現在のところ、収益的収支比率及び料金回収率とも類似団体平均値を上回っているが、給水区域は人口減少傾向にある集落であり、今後、収入の減少により、管及び施設の維持修繕や更新費用が確保できるよう、料金水準や運営手法の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</si>
</sst>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CC-4526-9731-4681136203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0.23</c:v>
                </c:pt>
              </c:numCache>
            </c:numRef>
          </c:val>
          <c:smooth val="0"/>
          <c:extLst>
            <c:ext xmlns:c16="http://schemas.microsoft.com/office/drawing/2014/chart" uri="{C3380CC4-5D6E-409C-BE32-E72D297353CC}">
              <c16:uniqueId val="{00000001-31CC-4526-9731-4681136203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28.21</c:v>
                </c:pt>
              </c:numCache>
            </c:numRef>
          </c:val>
          <c:extLst>
            <c:ext xmlns:c16="http://schemas.microsoft.com/office/drawing/2014/chart" uri="{C3380CC4-5D6E-409C-BE32-E72D297353CC}">
              <c16:uniqueId val="{00000000-648C-4DAD-8645-91ECA0F5DC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50.95</c:v>
                </c:pt>
              </c:numCache>
            </c:numRef>
          </c:val>
          <c:smooth val="0"/>
          <c:extLst>
            <c:ext xmlns:c16="http://schemas.microsoft.com/office/drawing/2014/chart" uri="{C3380CC4-5D6E-409C-BE32-E72D297353CC}">
              <c16:uniqueId val="{00000001-648C-4DAD-8645-91ECA0F5DC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91.24</c:v>
                </c:pt>
              </c:numCache>
            </c:numRef>
          </c:val>
          <c:extLst>
            <c:ext xmlns:c16="http://schemas.microsoft.com/office/drawing/2014/chart" uri="{C3380CC4-5D6E-409C-BE32-E72D297353CC}">
              <c16:uniqueId val="{00000000-1019-4447-A92A-3FC67213B4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c:v>
                </c:pt>
              </c:numCache>
            </c:numRef>
          </c:val>
          <c:smooth val="0"/>
          <c:extLst>
            <c:ext xmlns:c16="http://schemas.microsoft.com/office/drawing/2014/chart" uri="{C3380CC4-5D6E-409C-BE32-E72D297353CC}">
              <c16:uniqueId val="{00000001-1019-4447-A92A-3FC67213B4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112.72</c:v>
                </c:pt>
              </c:numCache>
            </c:numRef>
          </c:val>
          <c:extLst>
            <c:ext xmlns:c16="http://schemas.microsoft.com/office/drawing/2014/chart" uri="{C3380CC4-5D6E-409C-BE32-E72D297353CC}">
              <c16:uniqueId val="{00000000-AC40-4794-8D4A-349ACAC0E8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101.23</c:v>
                </c:pt>
              </c:numCache>
            </c:numRef>
          </c:val>
          <c:smooth val="0"/>
          <c:extLst>
            <c:ext xmlns:c16="http://schemas.microsoft.com/office/drawing/2014/chart" uri="{C3380CC4-5D6E-409C-BE32-E72D297353CC}">
              <c16:uniqueId val="{00000001-AC40-4794-8D4A-349ACAC0E8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4.78</c:v>
                </c:pt>
              </c:numCache>
            </c:numRef>
          </c:val>
          <c:extLst>
            <c:ext xmlns:c16="http://schemas.microsoft.com/office/drawing/2014/chart" uri="{C3380CC4-5D6E-409C-BE32-E72D297353CC}">
              <c16:uniqueId val="{00000000-FC56-4019-AA11-C526345D2A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30.82</c:v>
                </c:pt>
              </c:numCache>
            </c:numRef>
          </c:val>
          <c:smooth val="0"/>
          <c:extLst>
            <c:ext xmlns:c16="http://schemas.microsoft.com/office/drawing/2014/chart" uri="{C3380CC4-5D6E-409C-BE32-E72D297353CC}">
              <c16:uniqueId val="{00000001-FC56-4019-AA11-C526345D2A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24.09</c:v>
                </c:pt>
              </c:numCache>
            </c:numRef>
          </c:val>
          <c:extLst>
            <c:ext xmlns:c16="http://schemas.microsoft.com/office/drawing/2014/chart" uri="{C3380CC4-5D6E-409C-BE32-E72D297353CC}">
              <c16:uniqueId val="{00000000-CA4B-431D-9C33-A584C617C2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14.28</c:v>
                </c:pt>
              </c:numCache>
            </c:numRef>
          </c:val>
          <c:smooth val="0"/>
          <c:extLst>
            <c:ext xmlns:c16="http://schemas.microsoft.com/office/drawing/2014/chart" uri="{C3380CC4-5D6E-409C-BE32-E72D297353CC}">
              <c16:uniqueId val="{00000001-CA4B-431D-9C33-A584C617C2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FB-4563-9A64-0A40FB5283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155.18</c:v>
                </c:pt>
              </c:numCache>
            </c:numRef>
          </c:val>
          <c:smooth val="0"/>
          <c:extLst>
            <c:ext xmlns:c16="http://schemas.microsoft.com/office/drawing/2014/chart" uri="{C3380CC4-5D6E-409C-BE32-E72D297353CC}">
              <c16:uniqueId val="{00000001-2EFB-4563-9A64-0A40FB5283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40983.58</c:v>
                </c:pt>
              </c:numCache>
            </c:numRef>
          </c:val>
          <c:extLst>
            <c:ext xmlns:c16="http://schemas.microsoft.com/office/drawing/2014/chart" uri="{C3380CC4-5D6E-409C-BE32-E72D297353CC}">
              <c16:uniqueId val="{00000000-FB09-4181-A8BB-841611A732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118.28</c:v>
                </c:pt>
              </c:numCache>
            </c:numRef>
          </c:val>
          <c:smooth val="0"/>
          <c:extLst>
            <c:ext xmlns:c16="http://schemas.microsoft.com/office/drawing/2014/chart" uri="{C3380CC4-5D6E-409C-BE32-E72D297353CC}">
              <c16:uniqueId val="{00000001-FB09-4181-A8BB-841611A732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86-4FF9-B1E4-5A5742F27F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1456.79</c:v>
                </c:pt>
              </c:numCache>
            </c:numRef>
          </c:val>
          <c:smooth val="0"/>
          <c:extLst>
            <c:ext xmlns:c16="http://schemas.microsoft.com/office/drawing/2014/chart" uri="{C3380CC4-5D6E-409C-BE32-E72D297353CC}">
              <c16:uniqueId val="{00000001-2D86-4FF9-B1E4-5A5742F27F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111.21</c:v>
                </c:pt>
              </c:numCache>
            </c:numRef>
          </c:val>
          <c:extLst>
            <c:ext xmlns:c16="http://schemas.microsoft.com/office/drawing/2014/chart" uri="{C3380CC4-5D6E-409C-BE32-E72D297353CC}">
              <c16:uniqueId val="{00000000-C25F-4B3C-9DC6-BE97C5F076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35.33</c:v>
                </c:pt>
              </c:numCache>
            </c:numRef>
          </c:val>
          <c:smooth val="0"/>
          <c:extLst>
            <c:ext xmlns:c16="http://schemas.microsoft.com/office/drawing/2014/chart" uri="{C3380CC4-5D6E-409C-BE32-E72D297353CC}">
              <c16:uniqueId val="{00000001-C25F-4B3C-9DC6-BE97C5F076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93.43</c:v>
                </c:pt>
              </c:numCache>
            </c:numRef>
          </c:val>
          <c:extLst>
            <c:ext xmlns:c16="http://schemas.microsoft.com/office/drawing/2014/chart" uri="{C3380CC4-5D6E-409C-BE32-E72D297353CC}">
              <c16:uniqueId val="{00000000-62C2-4D39-8DAB-B2563435A3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491.45</c:v>
                </c:pt>
              </c:numCache>
            </c:numRef>
          </c:val>
          <c:smooth val="0"/>
          <c:extLst>
            <c:ext xmlns:c16="http://schemas.microsoft.com/office/drawing/2014/chart" uri="{C3380CC4-5D6E-409C-BE32-E72D297353CC}">
              <c16:uniqueId val="{00000001-62C2-4D39-8DAB-B2563435A3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Normal="100" workbookViewId="0">
      <selection activeCell="CG73" sqref="CG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津幡町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37508</v>
      </c>
      <c r="AM8" s="59"/>
      <c r="AN8" s="59"/>
      <c r="AO8" s="59"/>
      <c r="AP8" s="59"/>
      <c r="AQ8" s="59"/>
      <c r="AR8" s="59"/>
      <c r="AS8" s="59"/>
      <c r="AT8" s="56">
        <f>データ!$S$6</f>
        <v>110.59</v>
      </c>
      <c r="AU8" s="57"/>
      <c r="AV8" s="57"/>
      <c r="AW8" s="57"/>
      <c r="AX8" s="57"/>
      <c r="AY8" s="57"/>
      <c r="AZ8" s="57"/>
      <c r="BA8" s="57"/>
      <c r="BB8" s="46">
        <f>データ!$T$6</f>
        <v>339.16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99.93</v>
      </c>
      <c r="J10" s="57"/>
      <c r="K10" s="57"/>
      <c r="L10" s="57"/>
      <c r="M10" s="57"/>
      <c r="N10" s="57"/>
      <c r="O10" s="58"/>
      <c r="P10" s="46">
        <f>データ!$P$6</f>
        <v>0.45</v>
      </c>
      <c r="Q10" s="46"/>
      <c r="R10" s="46"/>
      <c r="S10" s="46"/>
      <c r="T10" s="46"/>
      <c r="U10" s="46"/>
      <c r="V10" s="46"/>
      <c r="W10" s="59">
        <f>データ!$Q$6</f>
        <v>2200</v>
      </c>
      <c r="X10" s="59"/>
      <c r="Y10" s="59"/>
      <c r="Z10" s="59"/>
      <c r="AA10" s="59"/>
      <c r="AB10" s="59"/>
      <c r="AC10" s="59"/>
      <c r="AD10" s="2"/>
      <c r="AE10" s="2"/>
      <c r="AF10" s="2"/>
      <c r="AG10" s="2"/>
      <c r="AH10" s="2"/>
      <c r="AI10" s="2"/>
      <c r="AJ10" s="2"/>
      <c r="AK10" s="2"/>
      <c r="AL10" s="59">
        <f>データ!$U$6</f>
        <v>170</v>
      </c>
      <c r="AM10" s="59"/>
      <c r="AN10" s="59"/>
      <c r="AO10" s="59"/>
      <c r="AP10" s="59"/>
      <c r="AQ10" s="59"/>
      <c r="AR10" s="59"/>
      <c r="AS10" s="59"/>
      <c r="AT10" s="56">
        <f>データ!$V$6</f>
        <v>4.92</v>
      </c>
      <c r="AU10" s="57"/>
      <c r="AV10" s="57"/>
      <c r="AW10" s="57"/>
      <c r="AX10" s="57"/>
      <c r="AY10" s="57"/>
      <c r="AZ10" s="57"/>
      <c r="BA10" s="57"/>
      <c r="BB10" s="46">
        <f>データ!$W$6</f>
        <v>34.549999999999997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ipzF/rrsD/hw2cM+kzPA5qUvrDGaTrnLraExxT/KU8Yd5P1Tu1SQUZfs/O7pLFRCKkA4YZf6bofYV00tEX06RQ==" saltValue="pbjQ2xrByQD3y3R9SrSw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173614</v>
      </c>
      <c r="D6" s="20">
        <f t="shared" si="3"/>
        <v>46</v>
      </c>
      <c r="E6" s="20">
        <f t="shared" si="3"/>
        <v>1</v>
      </c>
      <c r="F6" s="20">
        <f t="shared" si="3"/>
        <v>0</v>
      </c>
      <c r="G6" s="20">
        <f t="shared" si="3"/>
        <v>5</v>
      </c>
      <c r="H6" s="20" t="str">
        <f t="shared" si="3"/>
        <v>石川県　津幡町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99.93</v>
      </c>
      <c r="P6" s="21">
        <f t="shared" si="3"/>
        <v>0.45</v>
      </c>
      <c r="Q6" s="21">
        <f t="shared" si="3"/>
        <v>2200</v>
      </c>
      <c r="R6" s="21">
        <f t="shared" si="3"/>
        <v>37508</v>
      </c>
      <c r="S6" s="21">
        <f t="shared" si="3"/>
        <v>110.59</v>
      </c>
      <c r="T6" s="21">
        <f t="shared" si="3"/>
        <v>339.16</v>
      </c>
      <c r="U6" s="21">
        <f t="shared" si="3"/>
        <v>170</v>
      </c>
      <c r="V6" s="21">
        <f t="shared" si="3"/>
        <v>4.92</v>
      </c>
      <c r="W6" s="21">
        <f t="shared" si="3"/>
        <v>34.549999999999997</v>
      </c>
      <c r="X6" s="22" t="str">
        <f>IF(X7="",NA(),X7)</f>
        <v>-</v>
      </c>
      <c r="Y6" s="22" t="str">
        <f t="shared" ref="Y6:AG6" si="4">IF(Y7="",NA(),Y7)</f>
        <v>-</v>
      </c>
      <c r="Z6" s="22" t="str">
        <f t="shared" si="4"/>
        <v>-</v>
      </c>
      <c r="AA6" s="22" t="str">
        <f t="shared" si="4"/>
        <v>-</v>
      </c>
      <c r="AB6" s="22">
        <f t="shared" si="4"/>
        <v>112.72</v>
      </c>
      <c r="AC6" s="22" t="str">
        <f t="shared" si="4"/>
        <v>-</v>
      </c>
      <c r="AD6" s="22" t="str">
        <f t="shared" si="4"/>
        <v>-</v>
      </c>
      <c r="AE6" s="22" t="str">
        <f t="shared" si="4"/>
        <v>-</v>
      </c>
      <c r="AF6" s="22" t="str">
        <f t="shared" si="4"/>
        <v>-</v>
      </c>
      <c r="AG6" s="22">
        <f t="shared" si="4"/>
        <v>101.23</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155.18</v>
      </c>
      <c r="AS6" s="21" t="str">
        <f>IF(AS7="","",IF(AS7="-","【-】","【"&amp;SUBSTITUTE(TEXT(AS7,"#,##0.00"),"-","△")&amp;"】"))</f>
        <v>【30.67】</v>
      </c>
      <c r="AT6" s="22" t="str">
        <f>IF(AT7="",NA(),AT7)</f>
        <v>-</v>
      </c>
      <c r="AU6" s="22" t="str">
        <f t="shared" ref="AU6:BC6" si="6">IF(AU7="",NA(),AU7)</f>
        <v>-</v>
      </c>
      <c r="AV6" s="22" t="str">
        <f t="shared" si="6"/>
        <v>-</v>
      </c>
      <c r="AW6" s="22" t="str">
        <f t="shared" si="6"/>
        <v>-</v>
      </c>
      <c r="AX6" s="22">
        <f t="shared" si="6"/>
        <v>40983.58</v>
      </c>
      <c r="AY6" s="22" t="str">
        <f t="shared" si="6"/>
        <v>-</v>
      </c>
      <c r="AZ6" s="22" t="str">
        <f t="shared" si="6"/>
        <v>-</v>
      </c>
      <c r="BA6" s="22" t="str">
        <f t="shared" si="6"/>
        <v>-</v>
      </c>
      <c r="BB6" s="22" t="str">
        <f t="shared" si="6"/>
        <v>-</v>
      </c>
      <c r="BC6" s="22">
        <f t="shared" si="6"/>
        <v>118.28</v>
      </c>
      <c r="BD6" s="21" t="str">
        <f>IF(BD7="","",IF(BD7="-","【-】","【"&amp;SUBSTITUTE(TEXT(BD7,"#,##0.00"),"-","△")&amp;"】"))</f>
        <v>【195.24】</v>
      </c>
      <c r="BE6" s="22" t="str">
        <f>IF(BE7="",NA(),BE7)</f>
        <v>-</v>
      </c>
      <c r="BF6" s="22" t="str">
        <f t="shared" ref="BF6:BN6" si="7">IF(BF7="",NA(),BF7)</f>
        <v>-</v>
      </c>
      <c r="BG6" s="22" t="str">
        <f t="shared" si="7"/>
        <v>-</v>
      </c>
      <c r="BH6" s="22" t="str">
        <f t="shared" si="7"/>
        <v>-</v>
      </c>
      <c r="BI6" s="21">
        <f t="shared" si="7"/>
        <v>0</v>
      </c>
      <c r="BJ6" s="22" t="str">
        <f t="shared" si="7"/>
        <v>-</v>
      </c>
      <c r="BK6" s="22" t="str">
        <f t="shared" si="7"/>
        <v>-</v>
      </c>
      <c r="BL6" s="22" t="str">
        <f t="shared" si="7"/>
        <v>-</v>
      </c>
      <c r="BM6" s="22" t="str">
        <f t="shared" si="7"/>
        <v>-</v>
      </c>
      <c r="BN6" s="22">
        <f t="shared" si="7"/>
        <v>1456.79</v>
      </c>
      <c r="BO6" s="21" t="str">
        <f>IF(BO7="","",IF(BO7="-","【-】","【"&amp;SUBSTITUTE(TEXT(BO7,"#,##0.00"),"-","△")&amp;"】"))</f>
        <v>【1,090.93】</v>
      </c>
      <c r="BP6" s="22" t="str">
        <f>IF(BP7="",NA(),BP7)</f>
        <v>-</v>
      </c>
      <c r="BQ6" s="22" t="str">
        <f t="shared" ref="BQ6:BY6" si="8">IF(BQ7="",NA(),BQ7)</f>
        <v>-</v>
      </c>
      <c r="BR6" s="22" t="str">
        <f t="shared" si="8"/>
        <v>-</v>
      </c>
      <c r="BS6" s="22" t="str">
        <f t="shared" si="8"/>
        <v>-</v>
      </c>
      <c r="BT6" s="22">
        <f t="shared" si="8"/>
        <v>111.21</v>
      </c>
      <c r="BU6" s="22" t="str">
        <f t="shared" si="8"/>
        <v>-</v>
      </c>
      <c r="BV6" s="22" t="str">
        <f t="shared" si="8"/>
        <v>-</v>
      </c>
      <c r="BW6" s="22" t="str">
        <f t="shared" si="8"/>
        <v>-</v>
      </c>
      <c r="BX6" s="22" t="str">
        <f t="shared" si="8"/>
        <v>-</v>
      </c>
      <c r="BY6" s="22">
        <f t="shared" si="8"/>
        <v>35.33</v>
      </c>
      <c r="BZ6" s="21" t="str">
        <f>IF(BZ7="","",IF(BZ7="-","【-】","【"&amp;SUBSTITUTE(TEXT(BZ7,"#,##0.00"),"-","△")&amp;"】"))</f>
        <v>【58.61】</v>
      </c>
      <c r="CA6" s="22" t="str">
        <f>IF(CA7="",NA(),CA7)</f>
        <v>-</v>
      </c>
      <c r="CB6" s="22" t="str">
        <f t="shared" ref="CB6:CJ6" si="9">IF(CB7="",NA(),CB7)</f>
        <v>-</v>
      </c>
      <c r="CC6" s="22" t="str">
        <f t="shared" si="9"/>
        <v>-</v>
      </c>
      <c r="CD6" s="22" t="str">
        <f t="shared" si="9"/>
        <v>-</v>
      </c>
      <c r="CE6" s="22">
        <f t="shared" si="9"/>
        <v>93.43</v>
      </c>
      <c r="CF6" s="22" t="str">
        <f t="shared" si="9"/>
        <v>-</v>
      </c>
      <c r="CG6" s="22" t="str">
        <f t="shared" si="9"/>
        <v>-</v>
      </c>
      <c r="CH6" s="22" t="str">
        <f t="shared" si="9"/>
        <v>-</v>
      </c>
      <c r="CI6" s="22" t="str">
        <f t="shared" si="9"/>
        <v>-</v>
      </c>
      <c r="CJ6" s="22">
        <f t="shared" si="9"/>
        <v>491.45</v>
      </c>
      <c r="CK6" s="21" t="str">
        <f>IF(CK7="","",IF(CK7="-","【-】","【"&amp;SUBSTITUTE(TEXT(CK7,"#,##0.00"),"-","△")&amp;"】"))</f>
        <v>【274.97】</v>
      </c>
      <c r="CL6" s="22" t="str">
        <f>IF(CL7="",NA(),CL7)</f>
        <v>-</v>
      </c>
      <c r="CM6" s="22" t="str">
        <f t="shared" ref="CM6:CU6" si="10">IF(CM7="",NA(),CM7)</f>
        <v>-</v>
      </c>
      <c r="CN6" s="22" t="str">
        <f t="shared" si="10"/>
        <v>-</v>
      </c>
      <c r="CO6" s="22" t="str">
        <f t="shared" si="10"/>
        <v>-</v>
      </c>
      <c r="CP6" s="22">
        <f t="shared" si="10"/>
        <v>28.21</v>
      </c>
      <c r="CQ6" s="22" t="str">
        <f t="shared" si="10"/>
        <v>-</v>
      </c>
      <c r="CR6" s="22" t="str">
        <f t="shared" si="10"/>
        <v>-</v>
      </c>
      <c r="CS6" s="22" t="str">
        <f t="shared" si="10"/>
        <v>-</v>
      </c>
      <c r="CT6" s="22" t="str">
        <f t="shared" si="10"/>
        <v>-</v>
      </c>
      <c r="CU6" s="22">
        <f t="shared" si="10"/>
        <v>50.95</v>
      </c>
      <c r="CV6" s="21" t="str">
        <f>IF(CV7="","",IF(CV7="-","【-】","【"&amp;SUBSTITUTE(TEXT(CV7,"#,##0.00"),"-","△")&amp;"】"))</f>
        <v>【52.36】</v>
      </c>
      <c r="CW6" s="22" t="str">
        <f>IF(CW7="",NA(),CW7)</f>
        <v>-</v>
      </c>
      <c r="CX6" s="22" t="str">
        <f t="shared" ref="CX6:DF6" si="11">IF(CX7="",NA(),CX7)</f>
        <v>-</v>
      </c>
      <c r="CY6" s="22" t="str">
        <f t="shared" si="11"/>
        <v>-</v>
      </c>
      <c r="CZ6" s="22" t="str">
        <f t="shared" si="11"/>
        <v>-</v>
      </c>
      <c r="DA6" s="22">
        <f t="shared" si="11"/>
        <v>91.24</v>
      </c>
      <c r="DB6" s="22" t="str">
        <f t="shared" si="11"/>
        <v>-</v>
      </c>
      <c r="DC6" s="22" t="str">
        <f t="shared" si="11"/>
        <v>-</v>
      </c>
      <c r="DD6" s="22" t="str">
        <f t="shared" si="11"/>
        <v>-</v>
      </c>
      <c r="DE6" s="22" t="str">
        <f t="shared" si="11"/>
        <v>-</v>
      </c>
      <c r="DF6" s="22">
        <f t="shared" si="11"/>
        <v>61</v>
      </c>
      <c r="DG6" s="21" t="str">
        <f>IF(DG7="","",IF(DG7="-","【-】","【"&amp;SUBSTITUTE(TEXT(DG7,"#,##0.00"),"-","△")&amp;"】"))</f>
        <v>【73.88】</v>
      </c>
      <c r="DH6" s="22" t="str">
        <f>IF(DH7="",NA(),DH7)</f>
        <v>-</v>
      </c>
      <c r="DI6" s="22" t="str">
        <f t="shared" ref="DI6:DQ6" si="12">IF(DI7="",NA(),DI7)</f>
        <v>-</v>
      </c>
      <c r="DJ6" s="22" t="str">
        <f t="shared" si="12"/>
        <v>-</v>
      </c>
      <c r="DK6" s="22" t="str">
        <f t="shared" si="12"/>
        <v>-</v>
      </c>
      <c r="DL6" s="22">
        <f t="shared" si="12"/>
        <v>4.78</v>
      </c>
      <c r="DM6" s="22" t="str">
        <f t="shared" si="12"/>
        <v>-</v>
      </c>
      <c r="DN6" s="22" t="str">
        <f t="shared" si="12"/>
        <v>-</v>
      </c>
      <c r="DO6" s="22" t="str">
        <f t="shared" si="12"/>
        <v>-</v>
      </c>
      <c r="DP6" s="22" t="str">
        <f t="shared" si="12"/>
        <v>-</v>
      </c>
      <c r="DQ6" s="22">
        <f t="shared" si="12"/>
        <v>30.82</v>
      </c>
      <c r="DR6" s="21" t="str">
        <f>IF(DR7="","",IF(DR7="-","【-】","【"&amp;SUBSTITUTE(TEXT(DR7,"#,##0.00"),"-","△")&amp;"】"))</f>
        <v>【39.30】</v>
      </c>
      <c r="DS6" s="22" t="str">
        <f>IF(DS7="",NA(),DS7)</f>
        <v>-</v>
      </c>
      <c r="DT6" s="22" t="str">
        <f t="shared" ref="DT6:EB6" si="13">IF(DT7="",NA(),DT7)</f>
        <v>-</v>
      </c>
      <c r="DU6" s="22" t="str">
        <f t="shared" si="13"/>
        <v>-</v>
      </c>
      <c r="DV6" s="22" t="str">
        <f t="shared" si="13"/>
        <v>-</v>
      </c>
      <c r="DW6" s="22">
        <f t="shared" si="13"/>
        <v>24.09</v>
      </c>
      <c r="DX6" s="22" t="str">
        <f t="shared" si="13"/>
        <v>-</v>
      </c>
      <c r="DY6" s="22" t="str">
        <f t="shared" si="13"/>
        <v>-</v>
      </c>
      <c r="DZ6" s="22" t="str">
        <f t="shared" si="13"/>
        <v>-</v>
      </c>
      <c r="EA6" s="22" t="str">
        <f t="shared" si="13"/>
        <v>-</v>
      </c>
      <c r="EB6" s="22">
        <f t="shared" si="13"/>
        <v>14.28</v>
      </c>
      <c r="EC6" s="21" t="str">
        <f>IF(EC7="","",IF(EC7="-","【-】","【"&amp;SUBSTITUTE(TEXT(EC7,"#,##0.00"),"-","△")&amp;"】"))</f>
        <v>【18.76】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0.23</v>
      </c>
      <c r="EN6" s="21" t="str">
        <f>IF(EN7="","",IF(EN7="-","【-】","【"&amp;SUBSTITUTE(TEXT(EN7,"#,##0.00"),"-","△")&amp;"】"))</f>
        <v>【0.65】</v>
      </c>
    </row>
    <row r="7" spans="1:144" s="23" customFormat="1" x14ac:dyDescent="0.15">
      <c r="A7" s="15"/>
      <c r="B7" s="24">
        <v>2022</v>
      </c>
      <c r="C7" s="24">
        <v>173614</v>
      </c>
      <c r="D7" s="24">
        <v>46</v>
      </c>
      <c r="E7" s="24">
        <v>1</v>
      </c>
      <c r="F7" s="24">
        <v>0</v>
      </c>
      <c r="G7" s="24">
        <v>5</v>
      </c>
      <c r="H7" s="24" t="s">
        <v>93</v>
      </c>
      <c r="I7" s="24" t="s">
        <v>94</v>
      </c>
      <c r="J7" s="24" t="s">
        <v>95</v>
      </c>
      <c r="K7" s="24" t="s">
        <v>96</v>
      </c>
      <c r="L7" s="24" t="s">
        <v>97</v>
      </c>
      <c r="M7" s="24" t="s">
        <v>98</v>
      </c>
      <c r="N7" s="25" t="s">
        <v>99</v>
      </c>
      <c r="O7" s="25">
        <v>99.93</v>
      </c>
      <c r="P7" s="25">
        <v>0.45</v>
      </c>
      <c r="Q7" s="25">
        <v>2200</v>
      </c>
      <c r="R7" s="25">
        <v>37508</v>
      </c>
      <c r="S7" s="25">
        <v>110.59</v>
      </c>
      <c r="T7" s="25">
        <v>339.16</v>
      </c>
      <c r="U7" s="25">
        <v>170</v>
      </c>
      <c r="V7" s="25">
        <v>4.92</v>
      </c>
      <c r="W7" s="25">
        <v>34.549999999999997</v>
      </c>
      <c r="X7" s="25" t="s">
        <v>99</v>
      </c>
      <c r="Y7" s="25" t="s">
        <v>99</v>
      </c>
      <c r="Z7" s="25" t="s">
        <v>99</v>
      </c>
      <c r="AA7" s="25" t="s">
        <v>99</v>
      </c>
      <c r="AB7" s="25">
        <v>112.72</v>
      </c>
      <c r="AC7" s="25" t="s">
        <v>99</v>
      </c>
      <c r="AD7" s="25" t="s">
        <v>99</v>
      </c>
      <c r="AE7" s="25" t="s">
        <v>99</v>
      </c>
      <c r="AF7" s="25" t="s">
        <v>99</v>
      </c>
      <c r="AG7" s="25">
        <v>101.23</v>
      </c>
      <c r="AH7" s="25">
        <v>104.96</v>
      </c>
      <c r="AI7" s="25" t="s">
        <v>99</v>
      </c>
      <c r="AJ7" s="25" t="s">
        <v>99</v>
      </c>
      <c r="AK7" s="25" t="s">
        <v>99</v>
      </c>
      <c r="AL7" s="25" t="s">
        <v>99</v>
      </c>
      <c r="AM7" s="25">
        <v>0</v>
      </c>
      <c r="AN7" s="25" t="s">
        <v>99</v>
      </c>
      <c r="AO7" s="25" t="s">
        <v>99</v>
      </c>
      <c r="AP7" s="25" t="s">
        <v>99</v>
      </c>
      <c r="AQ7" s="25" t="s">
        <v>99</v>
      </c>
      <c r="AR7" s="25">
        <v>155.18</v>
      </c>
      <c r="AS7" s="25">
        <v>30.67</v>
      </c>
      <c r="AT7" s="25" t="s">
        <v>99</v>
      </c>
      <c r="AU7" s="25" t="s">
        <v>99</v>
      </c>
      <c r="AV7" s="25" t="s">
        <v>99</v>
      </c>
      <c r="AW7" s="25" t="s">
        <v>99</v>
      </c>
      <c r="AX7" s="25">
        <v>40983.58</v>
      </c>
      <c r="AY7" s="25" t="s">
        <v>99</v>
      </c>
      <c r="AZ7" s="25" t="s">
        <v>99</v>
      </c>
      <c r="BA7" s="25" t="s">
        <v>99</v>
      </c>
      <c r="BB7" s="25" t="s">
        <v>99</v>
      </c>
      <c r="BC7" s="25">
        <v>118.28</v>
      </c>
      <c r="BD7" s="25">
        <v>195.24</v>
      </c>
      <c r="BE7" s="25" t="s">
        <v>99</v>
      </c>
      <c r="BF7" s="25" t="s">
        <v>99</v>
      </c>
      <c r="BG7" s="25" t="s">
        <v>99</v>
      </c>
      <c r="BH7" s="25" t="s">
        <v>99</v>
      </c>
      <c r="BI7" s="25">
        <v>0</v>
      </c>
      <c r="BJ7" s="25" t="s">
        <v>99</v>
      </c>
      <c r="BK7" s="25" t="s">
        <v>99</v>
      </c>
      <c r="BL7" s="25" t="s">
        <v>99</v>
      </c>
      <c r="BM7" s="25" t="s">
        <v>99</v>
      </c>
      <c r="BN7" s="25">
        <v>1456.79</v>
      </c>
      <c r="BO7" s="25">
        <v>1090.93</v>
      </c>
      <c r="BP7" s="25" t="s">
        <v>99</v>
      </c>
      <c r="BQ7" s="25" t="s">
        <v>99</v>
      </c>
      <c r="BR7" s="25" t="s">
        <v>99</v>
      </c>
      <c r="BS7" s="25" t="s">
        <v>99</v>
      </c>
      <c r="BT7" s="25">
        <v>111.21</v>
      </c>
      <c r="BU7" s="25" t="s">
        <v>99</v>
      </c>
      <c r="BV7" s="25" t="s">
        <v>99</v>
      </c>
      <c r="BW7" s="25" t="s">
        <v>99</v>
      </c>
      <c r="BX7" s="25" t="s">
        <v>99</v>
      </c>
      <c r="BY7" s="25">
        <v>35.33</v>
      </c>
      <c r="BZ7" s="25">
        <v>58.61</v>
      </c>
      <c r="CA7" s="25" t="s">
        <v>99</v>
      </c>
      <c r="CB7" s="25" t="s">
        <v>99</v>
      </c>
      <c r="CC7" s="25" t="s">
        <v>99</v>
      </c>
      <c r="CD7" s="25" t="s">
        <v>99</v>
      </c>
      <c r="CE7" s="25">
        <v>93.43</v>
      </c>
      <c r="CF7" s="25" t="s">
        <v>99</v>
      </c>
      <c r="CG7" s="25" t="s">
        <v>99</v>
      </c>
      <c r="CH7" s="25" t="s">
        <v>99</v>
      </c>
      <c r="CI7" s="25" t="s">
        <v>99</v>
      </c>
      <c r="CJ7" s="25">
        <v>491.45</v>
      </c>
      <c r="CK7" s="25">
        <v>274.97000000000003</v>
      </c>
      <c r="CL7" s="25" t="s">
        <v>99</v>
      </c>
      <c r="CM7" s="25" t="s">
        <v>99</v>
      </c>
      <c r="CN7" s="25" t="s">
        <v>99</v>
      </c>
      <c r="CO7" s="25" t="s">
        <v>99</v>
      </c>
      <c r="CP7" s="25">
        <v>28.21</v>
      </c>
      <c r="CQ7" s="25" t="s">
        <v>99</v>
      </c>
      <c r="CR7" s="25" t="s">
        <v>99</v>
      </c>
      <c r="CS7" s="25" t="s">
        <v>99</v>
      </c>
      <c r="CT7" s="25" t="s">
        <v>99</v>
      </c>
      <c r="CU7" s="25">
        <v>50.95</v>
      </c>
      <c r="CV7" s="25">
        <v>52.36</v>
      </c>
      <c r="CW7" s="25" t="s">
        <v>99</v>
      </c>
      <c r="CX7" s="25" t="s">
        <v>99</v>
      </c>
      <c r="CY7" s="25" t="s">
        <v>99</v>
      </c>
      <c r="CZ7" s="25" t="s">
        <v>99</v>
      </c>
      <c r="DA7" s="25">
        <v>91.24</v>
      </c>
      <c r="DB7" s="25" t="s">
        <v>99</v>
      </c>
      <c r="DC7" s="25" t="s">
        <v>99</v>
      </c>
      <c r="DD7" s="25" t="s">
        <v>99</v>
      </c>
      <c r="DE7" s="25" t="s">
        <v>99</v>
      </c>
      <c r="DF7" s="25">
        <v>61</v>
      </c>
      <c r="DG7" s="25">
        <v>73.88</v>
      </c>
      <c r="DH7" s="25" t="s">
        <v>99</v>
      </c>
      <c r="DI7" s="25" t="s">
        <v>99</v>
      </c>
      <c r="DJ7" s="25" t="s">
        <v>99</v>
      </c>
      <c r="DK7" s="25" t="s">
        <v>99</v>
      </c>
      <c r="DL7" s="25">
        <v>4.78</v>
      </c>
      <c r="DM7" s="25" t="s">
        <v>99</v>
      </c>
      <c r="DN7" s="25" t="s">
        <v>99</v>
      </c>
      <c r="DO7" s="25" t="s">
        <v>99</v>
      </c>
      <c r="DP7" s="25" t="s">
        <v>99</v>
      </c>
      <c r="DQ7" s="25">
        <v>30.82</v>
      </c>
      <c r="DR7" s="25">
        <v>39.299999999999997</v>
      </c>
      <c r="DS7" s="25" t="s">
        <v>99</v>
      </c>
      <c r="DT7" s="25" t="s">
        <v>99</v>
      </c>
      <c r="DU7" s="25" t="s">
        <v>99</v>
      </c>
      <c r="DV7" s="25" t="s">
        <v>99</v>
      </c>
      <c r="DW7" s="25">
        <v>24.09</v>
      </c>
      <c r="DX7" s="25" t="s">
        <v>99</v>
      </c>
      <c r="DY7" s="25" t="s">
        <v>99</v>
      </c>
      <c r="DZ7" s="25" t="s">
        <v>99</v>
      </c>
      <c r="EA7" s="25" t="s">
        <v>99</v>
      </c>
      <c r="EB7" s="25">
        <v>14.28</v>
      </c>
      <c r="EC7" s="25">
        <v>18.760000000000002</v>
      </c>
      <c r="ED7" s="25" t="s">
        <v>99</v>
      </c>
      <c r="EE7" s="25" t="s">
        <v>99</v>
      </c>
      <c r="EF7" s="25" t="s">
        <v>99</v>
      </c>
      <c r="EG7" s="25" t="s">
        <v>99</v>
      </c>
      <c r="EH7" s="25">
        <v>0</v>
      </c>
      <c r="EI7" s="25" t="s">
        <v>99</v>
      </c>
      <c r="EJ7" s="25" t="s">
        <v>99</v>
      </c>
      <c r="EK7" s="25" t="s">
        <v>99</v>
      </c>
      <c r="EL7" s="25" t="s">
        <v>99</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2023-12-05T00:53:11Z</dcterms:created>
  <dcterms:modified xsi:type="dcterms:W3CDTF">2024-01-29T04:11:47Z</dcterms:modified>
  <cp:category/>
</cp:coreProperties>
</file>