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takai\Desktop\下水\71公共\"/>
    </mc:Choice>
  </mc:AlternateContent>
  <xr:revisionPtr revIDLastSave="0" documentId="13_ncr:1_{A87E7BA4-04A6-4DB3-A72C-A661E611E72F}" xr6:coauthVersionLast="47" xr6:coauthVersionMax="47" xr10:uidLastSave="{00000000-0000-0000-0000-000000000000}"/>
  <workbookProtection workbookAlgorithmName="SHA-512" workbookHashValue="agP4zuCZtG/whDQEMgVGCeQRU4Nv3At6odGPK+qXX3gpJ+GDN1vRgTwmOikPnL4sTMF4iGxC2IBYT47iuzZ8og==" workbookSaltValue="GnIfXPVyNpylscI23KU51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<sst xmlns="http://schemas.openxmlformats.org/spreadsheetml/2006/main" count="231" uniqueCount="115">
  <si>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</si>
  <si>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</si>
  <si>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</si>
  <si>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</si>
  <si>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</si>
  <si>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</si>
  <si>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</si>
  <si>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</si>
  <si>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</si>
  <si>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</si>
  <si>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</si>
  <si>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</si>
  <si>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</si>
  <si>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</si>
  <si>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</si>
  <si>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</si>
  <si>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</si>
  <si>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</si>
  <si>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</si>
  <si>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</si>
  <si>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</si>
  <si>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</si>
  <si>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</si>
  <si>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</si>
  <si>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</si>
  <si>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</si>
  <si>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</si>
  <si>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</si>
  <si>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</si>
  <si>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</si>
  <si>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</si>
  <si>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</si>
  <si>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</si>
  <si>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</si>
  <si>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</si>
  <si>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</si>
  <si>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</si>
  <si>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</si>
  <si>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</si>
  <si>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</si>
  <si>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</si>
  <si>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</si>
  <si>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</si>
  <si>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</si>
  <si>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</si>
  <si>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</si>
  <si>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</si>
  <si>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</si>
  <si>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</si>
  <si>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</si>
  <si>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</si>
  <si>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</si>
  <si>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</si>
  <si>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</si>
  <si>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</si>
  <si>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</si>
  <si>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</si>
  <si>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</si>
  <si>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</si>
  <si>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</si>
  <si>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</si>
  <si>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</si>
  <si>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</si>
  <si>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</si>
  <si>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</si>
  <si>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</si>
  <si>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</si>
  <si>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</si>
  <si>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</si>
  <si>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</si>
  <si>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</si>
  <si>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</si>
  <si>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</si>
  <si>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</si>
  <si>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</si>
  <si>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</si>
  <si>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</si>
  <si>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</si>
  <si>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</si>
  <si>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</si>
  <si>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</si>
  <si>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</si>
  <si>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</si>
  <si>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</si>
  <si>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</si>
  <si>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</si>
  <si>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</si>
  <si>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</si>
  <si>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</si>
  <si>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</si>
  <si>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</si>
  <si>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</si>
  <si>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</si>
  <si>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</si>
  <si>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</si>
  <si>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</si>
  <si>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</si>
  <si>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</si>
  <si>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</si>
  <si>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</si>
  <si>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</si>
  <si>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</si>
  <si>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</si>
  <si>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</si>
  <si>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</si>
  <si>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</si>
  <si>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</si>
  <si>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</si>
  <si>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</si>
  <si>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</si>
  <si>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</si>
  <si>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</si>
  <si>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下水道の普及促進のため整備を積極的に行ってきた結果、高い面整備率が確保できた一方で事業規模に対する企業債残高が多額になっており、現行の使用料単価では賄うことができず、一般会計からの繰入金によって経営が持続可能なものとなっています。今後は、使用料水準を考慮し、経営の安定化に努める必要があります。</t>
  </si>
  <si>
    <t>有形固定資産減価償却率は年々増加しており、今後も老朽化が進むことが予想されます。今後は、適正な年間投資額を設定し、平準化を図りながら、計画的に更新を図って行きます。</t>
    <rPh sb="67" eb="69">
      <t>ケイカク</t>
    </rPh>
    <phoneticPr fontId="1"/>
  </si>
  <si>
    <t>経常収支比率については、黒字を示す100％以上を維持しており、累積欠損金もないことから健全な経営状況と言えます。一方、流動比率は100％を下回っており、企業債残高対事業規模比率においても、類似団体を大きく上回っています。いずれも企業債元金償還金が多額になっていることが原因となっていることから、今後はより一層計画的な企業債発行に努めていく必要があります。さらに、経費回収率は昨年度より上昇しましたが、依然として100％を下回っています。その他、汚水処理原価においては、現行の使用料単価を上回っており、一般会計からの繰入金に頼らざるを得ない状況であると言えます。一方で、水洗化率は、類似団体とほぼ同水準ですが、今後も引き続き普及促進活動を進め、水洗化率の向上に努めて行きます。</t>
    <rPh sb="56" eb="58">
      <t>イッポウ</t>
    </rPh>
    <rPh sb="69" eb="71">
      <t>シタマワ</t>
    </rPh>
    <rPh sb="114" eb="116">
      <t>キギョウ</t>
    </rPh>
    <rPh sb="116" eb="117">
      <t>サイ</t>
    </rPh>
    <rPh sb="117" eb="119">
      <t>ガンキン</t>
    </rPh>
    <rPh sb="119" eb="121">
      <t>ショウカン</t>
    </rPh>
    <rPh sb="121" eb="122">
      <t>キン</t>
    </rPh>
    <rPh sb="123" eb="125">
      <t>タガク</t>
    </rPh>
    <rPh sb="134" eb="136">
      <t>ゲンイン</t>
    </rPh>
    <rPh sb="147" eb="149">
      <t>コンゴ</t>
    </rPh>
    <rPh sb="152" eb="154">
      <t>イッソウ</t>
    </rPh>
    <rPh sb="154" eb="157">
      <t>ケイカクテキ</t>
    </rPh>
    <rPh sb="158" eb="160">
      <t>キギョウ</t>
    </rPh>
    <rPh sb="160" eb="161">
      <t>サイ</t>
    </rPh>
    <rPh sb="161" eb="163">
      <t>ハッコウ</t>
    </rPh>
    <rPh sb="164" eb="165">
      <t>ツト</t>
    </rPh>
    <rPh sb="169" eb="17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</si>
</sst>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0.05</c:v>
                </c:pt>
                <c:pt idx="2">
                  <c:v>0.38</c:v>
                </c:pt>
                <c:pt idx="3" formatCode="#,##0.00;&quot;△&quot;#,##0.00">
                  <c:v>0</c:v>
                </c:pt>
                <c:pt idx="4" formatCode="#,##0.00;&quot;△&quot;#,##0.00">
                  <c:v>0</c:v>
                </c:pt>
              </c:numCache>
            </c:numRef>
          </c:val>
          <c:extLst>
            <c:ext xmlns:c16="http://schemas.microsoft.com/office/drawing/2014/chart" uri="{C3380CC4-5D6E-409C-BE32-E72D297353CC}">
              <c16:uniqueId val="{00000000-8BC4-401B-8BCF-21F683F968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8BC4-401B-8BCF-21F683F968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104.76</c:v>
                </c:pt>
                <c:pt idx="1">
                  <c:v>101.43</c:v>
                </c:pt>
                <c:pt idx="2">
                  <c:v>103.22</c:v>
                </c:pt>
                <c:pt idx="3">
                  <c:v>106.35</c:v>
                </c:pt>
                <c:pt idx="4">
                  <c:v>108.85</c:v>
                </c:pt>
              </c:numCache>
            </c:numRef>
          </c:val>
          <c:extLst>
            <c:ext xmlns:c16="http://schemas.microsoft.com/office/drawing/2014/chart" uri="{C3380CC4-5D6E-409C-BE32-E72D297353CC}">
              <c16:uniqueId val="{00000000-C43C-4645-B9FF-2BF962197C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C43C-4645-B9FF-2BF962197C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20.05</c:v>
                </c:pt>
                <c:pt idx="1">
                  <c:v>22.47</c:v>
                </c:pt>
                <c:pt idx="2">
                  <c:v>24.85</c:v>
                </c:pt>
                <c:pt idx="3">
                  <c:v>27.12</c:v>
                </c:pt>
                <c:pt idx="4">
                  <c:v>29.48</c:v>
                </c:pt>
              </c:numCache>
            </c:numRef>
          </c:val>
          <c:extLst>
            <c:ext xmlns:c16="http://schemas.microsoft.com/office/drawing/2014/chart" uri="{C3380CC4-5D6E-409C-BE32-E72D297353CC}">
              <c16:uniqueId val="{00000000-2A6C-4F56-97BB-2EBE85CE49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2A6C-4F56-97BB-2EBE85CE49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2-47DF-BB77-0304B5B353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CFB2-47DF-BB77-0304B5B353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6-4843-AC8D-0B4B5F07D6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6D76-4843-AC8D-0B4B5F07D6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76.09</c:v>
                </c:pt>
                <c:pt idx="1">
                  <c:v>71.37</c:v>
                </c:pt>
                <c:pt idx="2">
                  <c:v>63.69</c:v>
                </c:pt>
                <c:pt idx="3">
                  <c:v>58.06</c:v>
                </c:pt>
                <c:pt idx="4">
                  <c:v>53.46</c:v>
                </c:pt>
              </c:numCache>
            </c:numRef>
          </c:val>
          <c:extLst>
            <c:ext xmlns:c16="http://schemas.microsoft.com/office/drawing/2014/chart" uri="{C3380CC4-5D6E-409C-BE32-E72D297353CC}">
              <c16:uniqueId val="{00000000-7827-4944-911C-94CDCE7CB1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827-4944-911C-94CDCE7CB1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1599.74</c:v>
                </c:pt>
                <c:pt idx="1">
                  <c:v>1547.73</c:v>
                </c:pt>
                <c:pt idx="2">
                  <c:v>1474.1</c:v>
                </c:pt>
                <c:pt idx="3">
                  <c:v>1815.01</c:v>
                </c:pt>
                <c:pt idx="4">
                  <c:v>1406.87</c:v>
                </c:pt>
              </c:numCache>
            </c:numRef>
          </c:val>
          <c:extLst>
            <c:ext xmlns:c16="http://schemas.microsoft.com/office/drawing/2014/chart" uri="{C3380CC4-5D6E-409C-BE32-E72D297353CC}">
              <c16:uniqueId val="{00000000-2A61-42F4-B46C-904BCFC3B9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2A61-42F4-B46C-904BCFC3B9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91.2</c:v>
                </c:pt>
                <c:pt idx="1">
                  <c:v>90.6</c:v>
                </c:pt>
                <c:pt idx="2">
                  <c:v>81.69</c:v>
                </c:pt>
                <c:pt idx="3">
                  <c:v>92.18</c:v>
                </c:pt>
                <c:pt idx="4">
                  <c:v>92.8</c:v>
                </c:pt>
              </c:numCache>
            </c:numRef>
          </c:val>
          <c:extLst>
            <c:ext xmlns:c16="http://schemas.microsoft.com/office/drawing/2014/chart" uri="{C3380CC4-5D6E-409C-BE32-E72D297353CC}">
              <c16:uniqueId val="{00000000-0054-4F43-ABFC-8BFD6F505A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0054-4F43-ABFC-8BFD6F505A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150.83000000000001</c:v>
                </c:pt>
                <c:pt idx="2">
                  <c:v>167.66</c:v>
                </c:pt>
                <c:pt idx="3">
                  <c:v>150</c:v>
                </c:pt>
                <c:pt idx="4">
                  <c:v>150</c:v>
                </c:pt>
              </c:numCache>
            </c:numRef>
          </c:val>
          <c:extLst>
            <c:ext xmlns:c16="http://schemas.microsoft.com/office/drawing/2014/chart" uri="{C3380CC4-5D6E-409C-BE32-E72D297353CC}">
              <c16:uniqueId val="{00000000-EC7B-4C04-A01F-12A8FE6696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EC7B-4C04-A01F-12A8FE6696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67.78</c:v>
                </c:pt>
                <c:pt idx="1">
                  <c:v>57.78</c:v>
                </c:pt>
                <c:pt idx="2">
                  <c:v>49.33</c:v>
                </c:pt>
                <c:pt idx="3">
                  <c:v>40.83</c:v>
                </c:pt>
                <c:pt idx="4">
                  <c:v>34.22</c:v>
                </c:pt>
              </c:numCache>
            </c:numRef>
          </c:val>
          <c:extLst>
            <c:ext xmlns:c16="http://schemas.microsoft.com/office/drawing/2014/chart" uri="{C3380CC4-5D6E-409C-BE32-E72D297353CC}">
              <c16:uniqueId val="{00000000-69B8-468A-8D29-789F4D599D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69B8-468A-8D29-789F4D599D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92.63</c:v>
                </c:pt>
                <c:pt idx="1">
                  <c:v>92.79</c:v>
                </c:pt>
                <c:pt idx="2">
                  <c:v>92.82</c:v>
                </c:pt>
                <c:pt idx="3">
                  <c:v>92.87</c:v>
                </c:pt>
                <c:pt idx="4">
                  <c:v>92.99</c:v>
                </c:pt>
              </c:numCache>
            </c:numRef>
          </c:val>
          <c:extLst>
            <c:ext xmlns:c16="http://schemas.microsoft.com/office/drawing/2014/chart" uri="{C3380CC4-5D6E-409C-BE32-E72D297353CC}">
              <c16:uniqueId val="{00000000-66A5-43E8-AB1B-388B646904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66A5-43E8-AB1B-388B646904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能美市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49708</v>
      </c>
      <c r="AM8" s="36"/>
      <c r="AN8" s="36"/>
      <c r="AO8" s="36"/>
      <c r="AP8" s="36"/>
      <c r="AQ8" s="36"/>
      <c r="AR8" s="36"/>
      <c r="AS8" s="36"/>
      <c r="AT8" s="37">
        <f>データ!T6</f>
        <v>84.14</v>
      </c>
      <c r="AU8" s="37"/>
      <c r="AV8" s="37"/>
      <c r="AW8" s="37"/>
      <c r="AX8" s="37"/>
      <c r="AY8" s="37"/>
      <c r="AZ8" s="37"/>
      <c r="BA8" s="37"/>
      <c r="BB8" s="37">
        <f>データ!U6</f>
        <v>590.78</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50.32</v>
      </c>
      <c r="J10" s="37"/>
      <c r="K10" s="37"/>
      <c r="L10" s="37"/>
      <c r="M10" s="37"/>
      <c r="N10" s="37"/>
      <c r="O10" s="37"/>
      <c r="P10" s="37">
        <f>データ!P6</f>
        <v>93.35</v>
      </c>
      <c r="Q10" s="37"/>
      <c r="R10" s="37"/>
      <c r="S10" s="37"/>
      <c r="T10" s="37"/>
      <c r="U10" s="37"/>
      <c r="V10" s="37"/>
      <c r="W10" s="37">
        <f>データ!Q6</f>
        <v>90.13</v>
      </c>
      <c r="X10" s="37"/>
      <c r="Y10" s="37"/>
      <c r="Z10" s="37"/>
      <c r="AA10" s="37"/>
      <c r="AB10" s="37"/>
      <c r="AC10" s="37"/>
      <c r="AD10" s="36">
        <f>データ!R6</f>
        <v>3080</v>
      </c>
      <c r="AE10" s="36"/>
      <c r="AF10" s="36"/>
      <c r="AG10" s="36"/>
      <c r="AH10" s="36"/>
      <c r="AI10" s="36"/>
      <c r="AJ10" s="36"/>
      <c r="AK10" s="2"/>
      <c r="AL10" s="36">
        <f>データ!V6</f>
        <v>46278</v>
      </c>
      <c r="AM10" s="36"/>
      <c r="AN10" s="36"/>
      <c r="AO10" s="36"/>
      <c r="AP10" s="36"/>
      <c r="AQ10" s="36"/>
      <c r="AR10" s="36"/>
      <c r="AS10" s="36"/>
      <c r="AT10" s="37">
        <f>データ!W6</f>
        <v>15.48</v>
      </c>
      <c r="AU10" s="37"/>
      <c r="AV10" s="37"/>
      <c r="AW10" s="37"/>
      <c r="AX10" s="37"/>
      <c r="AY10" s="37"/>
      <c r="AZ10" s="37"/>
      <c r="BA10" s="37"/>
      <c r="BB10" s="37">
        <f>データ!X6</f>
        <v>2989.53</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112</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10</v>
      </c>
      <c r="J84" s="6" t="s">
        <v>47</v>
      </c>
      <c r="K84" s="6" t="s">
        <v>48</v>
      </c>
      <c r="L84" s="6" t="s">
        <v>31</v>
      </c>
      <c r="M84" s="6" t="s">
        <v>35</v>
      </c>
      <c r="N84" s="6" t="s">
        <v>49</v>
      </c>
      <c r="O84" s="6" t="s">
        <v>51</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Hrn/jG/9s92DOW5EFwFaAXdW2t9yFKG1qvnp54ANh6RzEVOYKzUJecl5TKk5qdQOltn0SMYyFef1Tc9gTFW2Gg==" saltValue="aWDUqUnA7Kn2NuxPzPai3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4" t="s">
        <v>58</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60</v>
      </c>
      <c r="BG4" s="73"/>
      <c r="BH4" s="73"/>
      <c r="BI4" s="73"/>
      <c r="BJ4" s="73"/>
      <c r="BK4" s="73"/>
      <c r="BL4" s="73"/>
      <c r="BM4" s="73"/>
      <c r="BN4" s="73"/>
      <c r="BO4" s="73"/>
      <c r="BP4" s="73"/>
      <c r="BQ4" s="73" t="s">
        <v>14</v>
      </c>
      <c r="BR4" s="73"/>
      <c r="BS4" s="73"/>
      <c r="BT4" s="73"/>
      <c r="BU4" s="73"/>
      <c r="BV4" s="73"/>
      <c r="BW4" s="73"/>
      <c r="BX4" s="73"/>
      <c r="BY4" s="73"/>
      <c r="BZ4" s="73"/>
      <c r="CA4" s="73"/>
      <c r="CB4" s="73" t="s">
        <v>61</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172111</v>
      </c>
      <c r="D6" s="19">
        <f t="shared" si="1"/>
        <v>46</v>
      </c>
      <c r="E6" s="19">
        <f t="shared" si="1"/>
        <v>17</v>
      </c>
      <c r="F6" s="19">
        <f t="shared" si="1"/>
        <v>1</v>
      </c>
      <c r="G6" s="19">
        <f t="shared" si="1"/>
        <v>0</v>
      </c>
      <c r="H6" s="19" t="str">
        <f t="shared" si="1"/>
        <v>石川県　能美市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50.32</v>
      </c>
      <c r="P6" s="24">
        <f t="shared" si="1"/>
        <v>93.35</v>
      </c>
      <c r="Q6" s="24">
        <f t="shared" si="1"/>
        <v>90.13</v>
      </c>
      <c r="R6" s="24">
        <f t="shared" si="1"/>
        <v>3080</v>
      </c>
      <c r="S6" s="24">
        <f t="shared" si="1"/>
        <v>49708</v>
      </c>
      <c r="T6" s="24">
        <f t="shared" si="1"/>
        <v>84.14</v>
      </c>
      <c r="U6" s="24">
        <f t="shared" si="1"/>
        <v>590.78</v>
      </c>
      <c r="V6" s="24">
        <f t="shared" si="1"/>
        <v>46278</v>
      </c>
      <c r="W6" s="24">
        <f t="shared" si="1"/>
        <v>15.48</v>
      </c>
      <c r="X6" s="24">
        <f t="shared" si="1"/>
        <v>2989.53</v>
      </c>
      <c r="Y6" s="28">
        <f t="shared" ref="Y6:AH6" si="2">IF(Y7="",NA(),Y7)</f>
        <v>104.76</v>
      </c>
      <c r="Z6" s="28">
        <f t="shared" si="2"/>
        <v>101.43</v>
      </c>
      <c r="AA6" s="28">
        <f t="shared" si="2"/>
        <v>103.22</v>
      </c>
      <c r="AB6" s="28">
        <f t="shared" si="2"/>
        <v>106.35</v>
      </c>
      <c r="AC6" s="28">
        <f t="shared" si="2"/>
        <v>108.85</v>
      </c>
      <c r="AD6" s="28">
        <f t="shared" si="2"/>
        <v>106.9</v>
      </c>
      <c r="AE6" s="28">
        <f t="shared" si="2"/>
        <v>106.99</v>
      </c>
      <c r="AF6" s="28">
        <f t="shared" si="2"/>
        <v>107.85</v>
      </c>
      <c r="AG6" s="28">
        <f t="shared" si="2"/>
        <v>108.04</v>
      </c>
      <c r="AH6" s="28">
        <f t="shared" si="2"/>
        <v>107.49</v>
      </c>
      <c r="AI6" s="24" t="str">
        <f>IF(AI7="","",IF(AI7="-","【-】","【"&amp;SUBSTITUTE(TEXT(AI7,"#,##0.00"),"-","△")&amp;"】"))</f>
        <v>【106.11】</v>
      </c>
      <c r="AJ6" s="24">
        <f t="shared" ref="AJ6:AS6" si="3">IF(AJ7="",NA(),AJ7)</f>
        <v>0</v>
      </c>
      <c r="AK6" s="24">
        <f t="shared" si="3"/>
        <v>0</v>
      </c>
      <c r="AL6" s="24">
        <f t="shared" si="3"/>
        <v>0</v>
      </c>
      <c r="AM6" s="24">
        <f t="shared" si="3"/>
        <v>0</v>
      </c>
      <c r="AN6" s="24">
        <f t="shared" si="3"/>
        <v>0</v>
      </c>
      <c r="AO6" s="28">
        <f t="shared" si="3"/>
        <v>9.06</v>
      </c>
      <c r="AP6" s="28">
        <f t="shared" si="3"/>
        <v>7.42</v>
      </c>
      <c r="AQ6" s="28">
        <f t="shared" si="3"/>
        <v>4.72</v>
      </c>
      <c r="AR6" s="28">
        <f t="shared" si="3"/>
        <v>4.49</v>
      </c>
      <c r="AS6" s="28">
        <f t="shared" si="3"/>
        <v>5.41</v>
      </c>
      <c r="AT6" s="24" t="str">
        <f>IF(AT7="","",IF(AT7="-","【-】","【"&amp;SUBSTITUTE(TEXT(AT7,"#,##0.00"),"-","△")&amp;"】"))</f>
        <v>【3.15】</v>
      </c>
      <c r="AU6" s="28">
        <f t="shared" ref="AU6:BD6" si="4">IF(AU7="",NA(),AU7)</f>
        <v>76.09</v>
      </c>
      <c r="AV6" s="28">
        <f t="shared" si="4"/>
        <v>71.37</v>
      </c>
      <c r="AW6" s="28">
        <f t="shared" si="4"/>
        <v>63.69</v>
      </c>
      <c r="AX6" s="28">
        <f t="shared" si="4"/>
        <v>58.06</v>
      </c>
      <c r="AY6" s="28">
        <f t="shared" si="4"/>
        <v>53.46</v>
      </c>
      <c r="AZ6" s="28">
        <f t="shared" si="4"/>
        <v>76.31</v>
      </c>
      <c r="BA6" s="28">
        <f t="shared" si="4"/>
        <v>68.180000000000007</v>
      </c>
      <c r="BB6" s="28">
        <f t="shared" si="4"/>
        <v>67.930000000000007</v>
      </c>
      <c r="BC6" s="28">
        <f t="shared" si="4"/>
        <v>68.53</v>
      </c>
      <c r="BD6" s="28">
        <f t="shared" si="4"/>
        <v>69.180000000000007</v>
      </c>
      <c r="BE6" s="24" t="str">
        <f>IF(BE7="","",IF(BE7="-","【-】","【"&amp;SUBSTITUTE(TEXT(BE7,"#,##0.00"),"-","△")&amp;"】"))</f>
        <v>【73.44】</v>
      </c>
      <c r="BF6" s="28">
        <f t="shared" ref="BF6:BO6" si="5">IF(BF7="",NA(),BF7)</f>
        <v>1599.74</v>
      </c>
      <c r="BG6" s="28">
        <f t="shared" si="5"/>
        <v>1547.73</v>
      </c>
      <c r="BH6" s="28">
        <f t="shared" si="5"/>
        <v>1474.1</v>
      </c>
      <c r="BI6" s="28">
        <f t="shared" si="5"/>
        <v>1815.01</v>
      </c>
      <c r="BJ6" s="28">
        <f t="shared" si="5"/>
        <v>1406.87</v>
      </c>
      <c r="BK6" s="28">
        <f t="shared" si="5"/>
        <v>820.36</v>
      </c>
      <c r="BL6" s="28">
        <f t="shared" si="5"/>
        <v>847.44</v>
      </c>
      <c r="BM6" s="28">
        <f t="shared" si="5"/>
        <v>857.88</v>
      </c>
      <c r="BN6" s="28">
        <f t="shared" si="5"/>
        <v>825.1</v>
      </c>
      <c r="BO6" s="28">
        <f t="shared" si="5"/>
        <v>789.87</v>
      </c>
      <c r="BP6" s="24" t="str">
        <f>IF(BP7="","",IF(BP7="-","【-】","【"&amp;SUBSTITUTE(TEXT(BP7,"#,##0.00"),"-","△")&amp;"】"))</f>
        <v>【652.82】</v>
      </c>
      <c r="BQ6" s="28">
        <f t="shared" ref="BQ6:BZ6" si="6">IF(BQ7="",NA(),BQ7)</f>
        <v>91.2</v>
      </c>
      <c r="BR6" s="28">
        <f t="shared" si="6"/>
        <v>90.6</v>
      </c>
      <c r="BS6" s="28">
        <f t="shared" si="6"/>
        <v>81.69</v>
      </c>
      <c r="BT6" s="28">
        <f t="shared" si="6"/>
        <v>92.18</v>
      </c>
      <c r="BU6" s="28">
        <f t="shared" si="6"/>
        <v>92.8</v>
      </c>
      <c r="BV6" s="28">
        <f t="shared" si="6"/>
        <v>95.4</v>
      </c>
      <c r="BW6" s="28">
        <f t="shared" si="6"/>
        <v>94.69</v>
      </c>
      <c r="BX6" s="28">
        <f t="shared" si="6"/>
        <v>94.97</v>
      </c>
      <c r="BY6" s="28">
        <f t="shared" si="6"/>
        <v>97.07</v>
      </c>
      <c r="BZ6" s="28">
        <f t="shared" si="6"/>
        <v>98.06</v>
      </c>
      <c r="CA6" s="24" t="str">
        <f>IF(CA7="","",IF(CA7="-","【-】","【"&amp;SUBSTITUTE(TEXT(CA7,"#,##0.00"),"-","△")&amp;"】"))</f>
        <v>【97.61】</v>
      </c>
      <c r="CB6" s="28">
        <f t="shared" ref="CB6:CK6" si="7">IF(CB7="",NA(),CB7)</f>
        <v>150</v>
      </c>
      <c r="CC6" s="28">
        <f t="shared" si="7"/>
        <v>150.83000000000001</v>
      </c>
      <c r="CD6" s="28">
        <f t="shared" si="7"/>
        <v>167.66</v>
      </c>
      <c r="CE6" s="28">
        <f t="shared" si="7"/>
        <v>150</v>
      </c>
      <c r="CF6" s="28">
        <f t="shared" si="7"/>
        <v>150</v>
      </c>
      <c r="CG6" s="28">
        <f t="shared" si="7"/>
        <v>163.19999999999999</v>
      </c>
      <c r="CH6" s="28">
        <f t="shared" si="7"/>
        <v>159.78</v>
      </c>
      <c r="CI6" s="28">
        <f t="shared" si="7"/>
        <v>159.49</v>
      </c>
      <c r="CJ6" s="28">
        <f t="shared" si="7"/>
        <v>157.81</v>
      </c>
      <c r="CK6" s="28">
        <f t="shared" si="7"/>
        <v>157.37</v>
      </c>
      <c r="CL6" s="24" t="str">
        <f>IF(CL7="","",IF(CL7="-","【-】","【"&amp;SUBSTITUTE(TEXT(CL7,"#,##0.00"),"-","△")&amp;"】"))</f>
        <v>【138.29】</v>
      </c>
      <c r="CM6" s="28">
        <f t="shared" ref="CM6:CV6" si="8">IF(CM7="",NA(),CM7)</f>
        <v>67.78</v>
      </c>
      <c r="CN6" s="28">
        <f t="shared" si="8"/>
        <v>57.78</v>
      </c>
      <c r="CO6" s="28">
        <f t="shared" si="8"/>
        <v>49.33</v>
      </c>
      <c r="CP6" s="28">
        <f t="shared" si="8"/>
        <v>40.83</v>
      </c>
      <c r="CQ6" s="28">
        <f t="shared" si="8"/>
        <v>34.22</v>
      </c>
      <c r="CR6" s="28">
        <f t="shared" si="8"/>
        <v>65.040000000000006</v>
      </c>
      <c r="CS6" s="28">
        <f t="shared" si="8"/>
        <v>68.31</v>
      </c>
      <c r="CT6" s="28">
        <f t="shared" si="8"/>
        <v>65.28</v>
      </c>
      <c r="CU6" s="28">
        <f t="shared" si="8"/>
        <v>64.92</v>
      </c>
      <c r="CV6" s="28">
        <f t="shared" si="8"/>
        <v>64.14</v>
      </c>
      <c r="CW6" s="24" t="str">
        <f>IF(CW7="","",IF(CW7="-","【-】","【"&amp;SUBSTITUTE(TEXT(CW7,"#,##0.00"),"-","△")&amp;"】"))</f>
        <v>【59.10】</v>
      </c>
      <c r="CX6" s="28">
        <f t="shared" ref="CX6:DG6" si="9">IF(CX7="",NA(),CX7)</f>
        <v>92.63</v>
      </c>
      <c r="CY6" s="28">
        <f t="shared" si="9"/>
        <v>92.79</v>
      </c>
      <c r="CZ6" s="28">
        <f t="shared" si="9"/>
        <v>92.82</v>
      </c>
      <c r="DA6" s="28">
        <f t="shared" si="9"/>
        <v>92.87</v>
      </c>
      <c r="DB6" s="28">
        <f t="shared" si="9"/>
        <v>92.99</v>
      </c>
      <c r="DC6" s="28">
        <f t="shared" si="9"/>
        <v>92.55</v>
      </c>
      <c r="DD6" s="28">
        <f t="shared" si="9"/>
        <v>92.62</v>
      </c>
      <c r="DE6" s="28">
        <f t="shared" si="9"/>
        <v>92.72</v>
      </c>
      <c r="DF6" s="28">
        <f t="shared" si="9"/>
        <v>92.88</v>
      </c>
      <c r="DG6" s="28">
        <f t="shared" si="9"/>
        <v>92.9</v>
      </c>
      <c r="DH6" s="24" t="str">
        <f>IF(DH7="","",IF(DH7="-","【-】","【"&amp;SUBSTITUTE(TEXT(DH7,"#,##0.00"),"-","△")&amp;"】"))</f>
        <v>【95.82】</v>
      </c>
      <c r="DI6" s="28">
        <f t="shared" ref="DI6:DR6" si="10">IF(DI7="",NA(),DI7)</f>
        <v>20.05</v>
      </c>
      <c r="DJ6" s="28">
        <f t="shared" si="10"/>
        <v>22.47</v>
      </c>
      <c r="DK6" s="28">
        <f t="shared" si="10"/>
        <v>24.85</v>
      </c>
      <c r="DL6" s="28">
        <f t="shared" si="10"/>
        <v>27.12</v>
      </c>
      <c r="DM6" s="28">
        <f t="shared" si="10"/>
        <v>29.48</v>
      </c>
      <c r="DN6" s="28">
        <f t="shared" si="10"/>
        <v>26.13</v>
      </c>
      <c r="DO6" s="28">
        <f t="shared" si="10"/>
        <v>26.36</v>
      </c>
      <c r="DP6" s="28">
        <f t="shared" si="10"/>
        <v>23.79</v>
      </c>
      <c r="DQ6" s="28">
        <f t="shared" si="10"/>
        <v>25.66</v>
      </c>
      <c r="DR6" s="28">
        <f t="shared" si="10"/>
        <v>27.46</v>
      </c>
      <c r="DS6" s="24" t="str">
        <f>IF(DS7="","",IF(DS7="-","【-】","【"&amp;SUBSTITUTE(TEXT(DS7,"#,##0.00"),"-","△")&amp;"】"))</f>
        <v>【39.74】</v>
      </c>
      <c r="DT6" s="24">
        <f t="shared" ref="DT6:EC6" si="11">IF(DT7="",NA(),DT7)</f>
        <v>0</v>
      </c>
      <c r="DU6" s="24">
        <f t="shared" si="11"/>
        <v>0</v>
      </c>
      <c r="DV6" s="24">
        <f t="shared" si="11"/>
        <v>0</v>
      </c>
      <c r="DW6" s="24">
        <f t="shared" si="11"/>
        <v>0</v>
      </c>
      <c r="DX6" s="24">
        <f t="shared" si="11"/>
        <v>0</v>
      </c>
      <c r="DY6" s="28">
        <f t="shared" si="11"/>
        <v>1.03</v>
      </c>
      <c r="DZ6" s="28">
        <f t="shared" si="11"/>
        <v>1.43</v>
      </c>
      <c r="EA6" s="28">
        <f t="shared" si="11"/>
        <v>1.22</v>
      </c>
      <c r="EB6" s="28">
        <f t="shared" si="11"/>
        <v>1.61</v>
      </c>
      <c r="EC6" s="28">
        <f t="shared" si="11"/>
        <v>2.08</v>
      </c>
      <c r="ED6" s="24" t="str">
        <f>IF(ED7="","",IF(ED7="-","【-】","【"&amp;SUBSTITUTE(TEXT(ED7,"#,##0.00"),"-","△")&amp;"】"))</f>
        <v>【7.62】</v>
      </c>
      <c r="EE6" s="28">
        <f t="shared" ref="EE6:EN6" si="12">IF(EE7="",NA(),EE7)</f>
        <v>0.04</v>
      </c>
      <c r="EF6" s="28">
        <f t="shared" si="12"/>
        <v>0.05</v>
      </c>
      <c r="EG6" s="28">
        <f t="shared" si="12"/>
        <v>0.38</v>
      </c>
      <c r="EH6" s="24">
        <f t="shared" si="12"/>
        <v>0</v>
      </c>
      <c r="EI6" s="24">
        <f t="shared" si="12"/>
        <v>0</v>
      </c>
      <c r="EJ6" s="28">
        <f t="shared" si="12"/>
        <v>0.1</v>
      </c>
      <c r="EK6" s="28">
        <f t="shared" si="12"/>
        <v>0.09</v>
      </c>
      <c r="EL6" s="28">
        <f t="shared" si="12"/>
        <v>0.09</v>
      </c>
      <c r="EM6" s="28">
        <f t="shared" si="12"/>
        <v>0.17</v>
      </c>
      <c r="EN6" s="28">
        <f t="shared" si="12"/>
        <v>0.13</v>
      </c>
      <c r="EO6" s="24" t="str">
        <f>IF(EO7="","",IF(EO7="-","【-】","【"&amp;SUBSTITUTE(TEXT(EO7,"#,##0.00"),"-","△")&amp;"】"))</f>
        <v>【0.23】</v>
      </c>
    </row>
    <row r="7" spans="1:148" s="13" customFormat="1" x14ac:dyDescent="0.15">
      <c r="A7" s="14"/>
      <c r="B7" s="20">
        <v>2022</v>
      </c>
      <c r="C7" s="20">
        <v>172111</v>
      </c>
      <c r="D7" s="20">
        <v>46</v>
      </c>
      <c r="E7" s="20">
        <v>17</v>
      </c>
      <c r="F7" s="20">
        <v>1</v>
      </c>
      <c r="G7" s="20">
        <v>0</v>
      </c>
      <c r="H7" s="20" t="s">
        <v>95</v>
      </c>
      <c r="I7" s="20" t="s">
        <v>96</v>
      </c>
      <c r="J7" s="20" t="s">
        <v>97</v>
      </c>
      <c r="K7" s="20" t="s">
        <v>98</v>
      </c>
      <c r="L7" s="20" t="s">
        <v>99</v>
      </c>
      <c r="M7" s="20" t="s">
        <v>100</v>
      </c>
      <c r="N7" s="25" t="s">
        <v>101</v>
      </c>
      <c r="O7" s="25">
        <v>50.32</v>
      </c>
      <c r="P7" s="25">
        <v>93.35</v>
      </c>
      <c r="Q7" s="25">
        <v>90.13</v>
      </c>
      <c r="R7" s="25">
        <v>3080</v>
      </c>
      <c r="S7" s="25">
        <v>49708</v>
      </c>
      <c r="T7" s="25">
        <v>84.14</v>
      </c>
      <c r="U7" s="25">
        <v>590.78</v>
      </c>
      <c r="V7" s="25">
        <v>46278</v>
      </c>
      <c r="W7" s="25">
        <v>15.48</v>
      </c>
      <c r="X7" s="25">
        <v>2989.53</v>
      </c>
      <c r="Y7" s="25">
        <v>104.76</v>
      </c>
      <c r="Z7" s="25">
        <v>101.43</v>
      </c>
      <c r="AA7" s="25">
        <v>103.22</v>
      </c>
      <c r="AB7" s="25">
        <v>106.35</v>
      </c>
      <c r="AC7" s="25">
        <v>108.85</v>
      </c>
      <c r="AD7" s="25">
        <v>106.9</v>
      </c>
      <c r="AE7" s="25">
        <v>106.99</v>
      </c>
      <c r="AF7" s="25">
        <v>107.85</v>
      </c>
      <c r="AG7" s="25">
        <v>108.04</v>
      </c>
      <c r="AH7" s="25">
        <v>107.49</v>
      </c>
      <c r="AI7" s="25">
        <v>106.11</v>
      </c>
      <c r="AJ7" s="25">
        <v>0</v>
      </c>
      <c r="AK7" s="25">
        <v>0</v>
      </c>
      <c r="AL7" s="25">
        <v>0</v>
      </c>
      <c r="AM7" s="25">
        <v>0</v>
      </c>
      <c r="AN7" s="25">
        <v>0</v>
      </c>
      <c r="AO7" s="25">
        <v>9.06</v>
      </c>
      <c r="AP7" s="25">
        <v>7.42</v>
      </c>
      <c r="AQ7" s="25">
        <v>4.72</v>
      </c>
      <c r="AR7" s="25">
        <v>4.49</v>
      </c>
      <c r="AS7" s="25">
        <v>5.41</v>
      </c>
      <c r="AT7" s="25">
        <v>3.15</v>
      </c>
      <c r="AU7" s="25">
        <v>76.09</v>
      </c>
      <c r="AV7" s="25">
        <v>71.37</v>
      </c>
      <c r="AW7" s="25">
        <v>63.69</v>
      </c>
      <c r="AX7" s="25">
        <v>58.06</v>
      </c>
      <c r="AY7" s="25">
        <v>53.46</v>
      </c>
      <c r="AZ7" s="25">
        <v>76.31</v>
      </c>
      <c r="BA7" s="25">
        <v>68.180000000000007</v>
      </c>
      <c r="BB7" s="25">
        <v>67.930000000000007</v>
      </c>
      <c r="BC7" s="25">
        <v>68.53</v>
      </c>
      <c r="BD7" s="25">
        <v>69.180000000000007</v>
      </c>
      <c r="BE7" s="25">
        <v>73.44</v>
      </c>
      <c r="BF7" s="25">
        <v>1599.74</v>
      </c>
      <c r="BG7" s="25">
        <v>1547.73</v>
      </c>
      <c r="BH7" s="25">
        <v>1474.1</v>
      </c>
      <c r="BI7" s="25">
        <v>1815.01</v>
      </c>
      <c r="BJ7" s="25">
        <v>1406.87</v>
      </c>
      <c r="BK7" s="25">
        <v>820.36</v>
      </c>
      <c r="BL7" s="25">
        <v>847.44</v>
      </c>
      <c r="BM7" s="25">
        <v>857.88</v>
      </c>
      <c r="BN7" s="25">
        <v>825.1</v>
      </c>
      <c r="BO7" s="25">
        <v>789.87</v>
      </c>
      <c r="BP7" s="25">
        <v>652.82000000000005</v>
      </c>
      <c r="BQ7" s="25">
        <v>91.2</v>
      </c>
      <c r="BR7" s="25">
        <v>90.6</v>
      </c>
      <c r="BS7" s="25">
        <v>81.69</v>
      </c>
      <c r="BT7" s="25">
        <v>92.18</v>
      </c>
      <c r="BU7" s="25">
        <v>92.8</v>
      </c>
      <c r="BV7" s="25">
        <v>95.4</v>
      </c>
      <c r="BW7" s="25">
        <v>94.69</v>
      </c>
      <c r="BX7" s="25">
        <v>94.97</v>
      </c>
      <c r="BY7" s="25">
        <v>97.07</v>
      </c>
      <c r="BZ7" s="25">
        <v>98.06</v>
      </c>
      <c r="CA7" s="25">
        <v>97.61</v>
      </c>
      <c r="CB7" s="25">
        <v>150</v>
      </c>
      <c r="CC7" s="25">
        <v>150.83000000000001</v>
      </c>
      <c r="CD7" s="25">
        <v>167.66</v>
      </c>
      <c r="CE7" s="25">
        <v>150</v>
      </c>
      <c r="CF7" s="25">
        <v>150</v>
      </c>
      <c r="CG7" s="25">
        <v>163.19999999999999</v>
      </c>
      <c r="CH7" s="25">
        <v>159.78</v>
      </c>
      <c r="CI7" s="25">
        <v>159.49</v>
      </c>
      <c r="CJ7" s="25">
        <v>157.81</v>
      </c>
      <c r="CK7" s="25">
        <v>157.37</v>
      </c>
      <c r="CL7" s="25">
        <v>138.29</v>
      </c>
      <c r="CM7" s="25">
        <v>67.78</v>
      </c>
      <c r="CN7" s="25">
        <v>57.78</v>
      </c>
      <c r="CO7" s="25">
        <v>49.33</v>
      </c>
      <c r="CP7" s="25">
        <v>40.83</v>
      </c>
      <c r="CQ7" s="25">
        <v>34.22</v>
      </c>
      <c r="CR7" s="25">
        <v>65.040000000000006</v>
      </c>
      <c r="CS7" s="25">
        <v>68.31</v>
      </c>
      <c r="CT7" s="25">
        <v>65.28</v>
      </c>
      <c r="CU7" s="25">
        <v>64.92</v>
      </c>
      <c r="CV7" s="25">
        <v>64.14</v>
      </c>
      <c r="CW7" s="25">
        <v>59.1</v>
      </c>
      <c r="CX7" s="25">
        <v>92.63</v>
      </c>
      <c r="CY7" s="25">
        <v>92.79</v>
      </c>
      <c r="CZ7" s="25">
        <v>92.82</v>
      </c>
      <c r="DA7" s="25">
        <v>92.87</v>
      </c>
      <c r="DB7" s="25">
        <v>92.99</v>
      </c>
      <c r="DC7" s="25">
        <v>92.55</v>
      </c>
      <c r="DD7" s="25">
        <v>92.62</v>
      </c>
      <c r="DE7" s="25">
        <v>92.72</v>
      </c>
      <c r="DF7" s="25">
        <v>92.88</v>
      </c>
      <c r="DG7" s="25">
        <v>92.9</v>
      </c>
      <c r="DH7" s="25">
        <v>95.82</v>
      </c>
      <c r="DI7" s="25">
        <v>20.05</v>
      </c>
      <c r="DJ7" s="25">
        <v>22.47</v>
      </c>
      <c r="DK7" s="25">
        <v>24.85</v>
      </c>
      <c r="DL7" s="25">
        <v>27.12</v>
      </c>
      <c r="DM7" s="25">
        <v>29.48</v>
      </c>
      <c r="DN7" s="25">
        <v>26.13</v>
      </c>
      <c r="DO7" s="25">
        <v>26.36</v>
      </c>
      <c r="DP7" s="25">
        <v>23.79</v>
      </c>
      <c r="DQ7" s="25">
        <v>25.66</v>
      </c>
      <c r="DR7" s="25">
        <v>27.46</v>
      </c>
      <c r="DS7" s="25">
        <v>39.74</v>
      </c>
      <c r="DT7" s="25">
        <v>0</v>
      </c>
      <c r="DU7" s="25">
        <v>0</v>
      </c>
      <c r="DV7" s="25">
        <v>0</v>
      </c>
      <c r="DW7" s="25">
        <v>0</v>
      </c>
      <c r="DX7" s="25">
        <v>0</v>
      </c>
      <c r="DY7" s="25">
        <v>1.03</v>
      </c>
      <c r="DZ7" s="25">
        <v>1.43</v>
      </c>
      <c r="EA7" s="25">
        <v>1.22</v>
      </c>
      <c r="EB7" s="25">
        <v>1.61</v>
      </c>
      <c r="EC7" s="25">
        <v>2.08</v>
      </c>
      <c r="ED7" s="25">
        <v>7.62</v>
      </c>
      <c r="EE7" s="25">
        <v>0.04</v>
      </c>
      <c r="EF7" s="25">
        <v>0.05</v>
      </c>
      <c r="EG7" s="25">
        <v>0.38</v>
      </c>
      <c r="EH7" s="25">
        <v>0</v>
      </c>
      <c r="EI7" s="25">
        <v>0</v>
      </c>
      <c r="EJ7" s="25">
        <v>0.1</v>
      </c>
      <c r="EK7" s="25">
        <v>0.09</v>
      </c>
      <c r="EL7" s="25">
        <v>0.09</v>
      </c>
      <c r="EM7" s="25">
        <v>0.17</v>
      </c>
      <c r="EN7" s="25">
        <v>0.13</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2023-12-12T00:46:17Z</dcterms:created>
  <dcterms:modified xsi:type="dcterms:W3CDTF">2024-03-07T05:54:03Z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2024-01-27T03:54:22Z</vt:filetime>
  </property>
</Properties>
</file>