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10.130.1.103\010_情報系fs\080_上下水道部\020_企業総務課\06 調査関係（財政課等）\○経営比較分析表○\R04経営比較分析表\"/>
    </mc:Choice>
  </mc:AlternateContent>
  <xr:revisionPtr revIDLastSave="0" documentId="13_ncr:1_{D6069FAE-A857-4632-A5AE-75320819B298}" xr6:coauthVersionLast="36" xr6:coauthVersionMax="36" xr10:uidLastSave="{00000000-0000-0000-0000-000000000000}"/>
  <workbookProtection workbookAlgorithmName="SHA-512" workbookHashValue="soJBHQ9BEQ5SFAm4MwaTGfUGi0P6X454D52MuaFIQRkpJoNKfQW+qOnSqdq1Mo/OkY1hl/wTrkNbu2TiHRHOQA==" workbookSaltValue="XJN7ehAppj0xiwWXc2OL3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P6" i="5"/>
  <c r="P10" i="4" s="1"/>
  <c r="O6" i="5"/>
  <c r="I10" i="4" s="1"/>
  <c r="N6" i="5"/>
  <c r="B10" i="4" s="1"/>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E85" i="4"/>
  <c r="BB10" i="4"/>
  <c r="AL10" i="4"/>
  <c r="AD10" i="4"/>
  <c r="W10" i="4"/>
  <c r="AT8" i="4"/>
  <c r="AD8" i="4"/>
  <c r="W8" i="4"/>
  <c r="I8" i="4"/>
  <c r="B8"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<sst xmlns="http://schemas.openxmlformats.org/spreadsheetml/2006/main" count="231" uniqueCount="118">
  <si>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</si>
  <si>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</si>
  <si>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</si>
  <si>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</si>
  <si>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</si>
  <si>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</si>
  <si>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</si>
  <si>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</si>
  <si>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</si>
  <si>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</si>
  <si>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</si>
  <si>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</si>
  <si>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</si>
  <si>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</si>
  <si>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</si>
  <si>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</si>
  <si>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</si>
  <si>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</si>
  <si>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</si>
  <si>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</si>
  <si>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</si>
  <si>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</si>
  <si>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</si>
  <si>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</si>
  <si>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</si>
  <si>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</si>
  <si>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</si>
  <si>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</si>
  <si>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</si>
  <si>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</si>
  <si>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</si>
  <si>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</si>
  <si>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</si>
  <si>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</si>
  <si>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</si>
  <si>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</si>
  <si>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</si>
  <si>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</si>
  <si>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</si>
  <si>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</si>
  <si>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</si>
  <si>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</si>
  <si>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</si>
  <si>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</si>
  <si>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</si>
  <si>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</si>
  <si>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</si>
  <si>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</si>
  <si>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</si>
  <si>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</si>
  <si>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</si>
  <si>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</si>
  <si>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</si>
  <si>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</si>
  <si>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</si>
  <si>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</si>
  <si>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</si>
  <si>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</si>
  <si>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</si>
  <si>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</si>
  <si>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</si>
  <si>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</si>
  <si>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</si>
  <si>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</si>
  <si>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</si>
  <si>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</si>
  <si>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</si>
  <si>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</si>
  <si>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</si>
  <si>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</si>
  <si>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</si>
  <si>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</si>
  <si>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</si>
  <si>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</si>
  <si>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</si>
  <si>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</si>
  <si>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</si>
  <si>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</si>
  <si>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</si>
  <si>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</si>
  <si>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</si>
  <si>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</si>
  <si>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</si>
  <si>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</si>
  <si>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</si>
  <si>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</si>
  <si>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</si>
  <si>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</si>
  <si>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</si>
  <si>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</si>
  <si>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</si>
  <si>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</si>
  <si>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</si>
  <si>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</si>
  <si>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</si>
  <si>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</si>
  <si>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</si>
  <si>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</si>
  <si>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</si>
  <si>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</si>
  <si>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</si>
  <si>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</si>
  <si>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</si>
  <si>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</si>
  <si>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</si>
  <si>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</si>
  <si>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</si>
  <si>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</si>
  <si>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</si>
  <si>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</si>
  <si>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</si>
  <si>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</si>
  <si>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</si>
  <si>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</si>
  <si>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</si>
  <si>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減価償却率は今のところ低く、管渠は比較的新しい状態ではあるが、ストックマネジメント計画に基づき、後年度における管渠更新投資の平準化に努める必要がある。</t>
    <phoneticPr fontId="4"/>
  </si>
  <si>
    <t>　管渠の老朽化が始まるまでに、経費の節減と使用料金の見直しを行い、利益の確保、累積欠損金の解消に取り組むため、計画的に安定した経営状態となることが重要である。そのためには、将来の管渠更新や企業債の償還に備え、経営戦略の見直しをする必要がある。
　なお本市においては、事業の効率化のため処理施設の統廃合を順次進めているところであり、更新費用の縮減により更なる経営の健全化を図っていくこととしている。</t>
    <phoneticPr fontId="4"/>
  </si>
  <si>
    <t>　経常収支比率は100%を下回っており、累積欠損金も増加している。一方、汚水処理原価は類似団体と同水準であるが、経費回収率については100％を下回っている。
　類似団体との比較では、経営の健全性が保たれているとは言い難く、使用料金の見直しも含め、早期に効率的な事業運営を行っていく必要がある。
　※④企業債残高対事業規模比率（R4)は0.00→7.35%に訂正</t>
    <rPh sb="123" eb="125">
      <t>ソウキ</t>
    </rPh>
    <rPh sb="127" eb="129">
      <t>ケイエイ</t>
    </rPh>
    <rPh sb="150" eb="152">
      <t>キギョウ</t>
    </rPh>
    <rPh sb="152" eb="153">
      <t>サイ</t>
    </rPh>
    <rPh sb="153" eb="155">
      <t>ザンダカ</t>
    </rPh>
    <rPh sb="155" eb="156">
      <t>タイ</t>
    </rPh>
    <rPh sb="156" eb="158">
      <t>ジギョウ</t>
    </rPh>
    <rPh sb="158" eb="160">
      <t>キボ</t>
    </rPh>
    <rPh sb="160" eb="162">
      <t>ヒリツ</t>
    </rPh>
    <rPh sb="178" eb="180">
      <t>テイセイ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</si>
</sst>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B6-42CD-87A8-DF3287085AE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3CB6-42CD-87A8-DF3287085AE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44.89</c:v>
                </c:pt>
                <c:pt idx="1">
                  <c:v>47.48</c:v>
                </c:pt>
                <c:pt idx="2">
                  <c:v>47.81</c:v>
                </c:pt>
                <c:pt idx="3">
                  <c:v>42.58</c:v>
                </c:pt>
                <c:pt idx="4">
                  <c:v>42.58</c:v>
                </c:pt>
              </c:numCache>
            </c:numRef>
          </c:val>
          <c:extLst>
            <c:ext xmlns:c16="http://schemas.microsoft.com/office/drawing/2014/chart" uri="{C3380CC4-5D6E-409C-BE32-E72D297353CC}">
              <c16:uniqueId val="{00000000-A7F0-4765-8563-248B681A9D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A7F0-4765-8563-248B681A9D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99.5</c:v>
                </c:pt>
                <c:pt idx="1">
                  <c:v>99.41</c:v>
                </c:pt>
                <c:pt idx="2">
                  <c:v>99.39</c:v>
                </c:pt>
                <c:pt idx="3">
                  <c:v>99.45</c:v>
                </c:pt>
                <c:pt idx="4">
                  <c:v>99.51</c:v>
                </c:pt>
              </c:numCache>
            </c:numRef>
          </c:val>
          <c:extLst>
            <c:ext xmlns:c16="http://schemas.microsoft.com/office/drawing/2014/chart" uri="{C3380CC4-5D6E-409C-BE32-E72D297353CC}">
              <c16:uniqueId val="{00000000-1732-4C59-8CC1-62576A14B0E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1732-4C59-8CC1-62576A14B0E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93.22</c:v>
                </c:pt>
                <c:pt idx="1">
                  <c:v>91.54</c:v>
                </c:pt>
                <c:pt idx="2">
                  <c:v>89.41</c:v>
                </c:pt>
                <c:pt idx="3">
                  <c:v>89.77</c:v>
                </c:pt>
                <c:pt idx="4">
                  <c:v>89.9</c:v>
                </c:pt>
              </c:numCache>
            </c:numRef>
          </c:val>
          <c:extLst>
            <c:ext xmlns:c16="http://schemas.microsoft.com/office/drawing/2014/chart" uri="{C3380CC4-5D6E-409C-BE32-E72D297353CC}">
              <c16:uniqueId val="{00000000-A97A-4559-9B49-0468DF86A5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102.95</c:v>
                </c:pt>
                <c:pt idx="1">
                  <c:v>103.34</c:v>
                </c:pt>
                <c:pt idx="2">
                  <c:v>102.7</c:v>
                </c:pt>
                <c:pt idx="3">
                  <c:v>104.11</c:v>
                </c:pt>
                <c:pt idx="4">
                  <c:v>101.98</c:v>
                </c:pt>
              </c:numCache>
            </c:numRef>
          </c:val>
          <c:smooth val="0"/>
          <c:extLst>
            <c:ext xmlns:c16="http://schemas.microsoft.com/office/drawing/2014/chart" uri="{C3380CC4-5D6E-409C-BE32-E72D297353CC}">
              <c16:uniqueId val="{00000001-A97A-4559-9B49-0468DF86A5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28.18</c:v>
                </c:pt>
                <c:pt idx="1">
                  <c:v>30.28</c:v>
                </c:pt>
                <c:pt idx="2">
                  <c:v>31.78</c:v>
                </c:pt>
                <c:pt idx="3">
                  <c:v>33.64</c:v>
                </c:pt>
                <c:pt idx="4">
                  <c:v>36.799999999999997</c:v>
                </c:pt>
              </c:numCache>
            </c:numRef>
          </c:val>
          <c:extLst>
            <c:ext xmlns:c16="http://schemas.microsoft.com/office/drawing/2014/chart" uri="{C3380CC4-5D6E-409C-BE32-E72D297353CC}">
              <c16:uniqueId val="{00000000-2802-4C35-87B6-EEB67F170A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26.56</c:v>
                </c:pt>
                <c:pt idx="1">
                  <c:v>27.82</c:v>
                </c:pt>
                <c:pt idx="2">
                  <c:v>29.24</c:v>
                </c:pt>
                <c:pt idx="3">
                  <c:v>31.73</c:v>
                </c:pt>
                <c:pt idx="4">
                  <c:v>32.57</c:v>
                </c:pt>
              </c:numCache>
            </c:numRef>
          </c:val>
          <c:smooth val="0"/>
          <c:extLst>
            <c:ext xmlns:c16="http://schemas.microsoft.com/office/drawing/2014/chart" uri="{C3380CC4-5D6E-409C-BE32-E72D297353CC}">
              <c16:uniqueId val="{00000001-2802-4C35-87B6-EEB67F170A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F8-4190-BC2A-33B18D1ABA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B4F8-4190-BC2A-33B18D1ABA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97.18</c:v>
                </c:pt>
                <c:pt idx="1">
                  <c:v>127.43</c:v>
                </c:pt>
                <c:pt idx="2">
                  <c:v>182.77</c:v>
                </c:pt>
                <c:pt idx="3">
                  <c:v>224.17</c:v>
                </c:pt>
                <c:pt idx="4">
                  <c:v>281.81</c:v>
                </c:pt>
              </c:numCache>
            </c:numRef>
          </c:val>
          <c:extLst>
            <c:ext xmlns:c16="http://schemas.microsoft.com/office/drawing/2014/chart" uri="{C3380CC4-5D6E-409C-BE32-E72D297353CC}">
              <c16:uniqueId val="{00000000-F450-4DB1-B505-F43DBEE596A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27.02</c:v>
                </c:pt>
                <c:pt idx="1">
                  <c:v>29.74</c:v>
                </c:pt>
                <c:pt idx="2">
                  <c:v>48.2</c:v>
                </c:pt>
                <c:pt idx="3">
                  <c:v>46.91</c:v>
                </c:pt>
                <c:pt idx="4">
                  <c:v>52.27</c:v>
                </c:pt>
              </c:numCache>
            </c:numRef>
          </c:val>
          <c:smooth val="0"/>
          <c:extLst>
            <c:ext xmlns:c16="http://schemas.microsoft.com/office/drawing/2014/chart" uri="{C3380CC4-5D6E-409C-BE32-E72D297353CC}">
              <c16:uniqueId val="{00000001-F450-4DB1-B505-F43DBEE596A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96.33</c:v>
                </c:pt>
                <c:pt idx="1">
                  <c:v>98.52</c:v>
                </c:pt>
                <c:pt idx="2">
                  <c:v>103.13</c:v>
                </c:pt>
                <c:pt idx="3">
                  <c:v>105.61</c:v>
                </c:pt>
                <c:pt idx="4">
                  <c:v>113.45</c:v>
                </c:pt>
              </c:numCache>
            </c:numRef>
          </c:val>
          <c:extLst>
            <c:ext xmlns:c16="http://schemas.microsoft.com/office/drawing/2014/chart" uri="{C3380CC4-5D6E-409C-BE32-E72D297353CC}">
              <c16:uniqueId val="{00000000-871F-48CA-8BBB-37D84C06A67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60.67</c:v>
                </c:pt>
                <c:pt idx="1">
                  <c:v>53.44</c:v>
                </c:pt>
                <c:pt idx="2">
                  <c:v>46.85</c:v>
                </c:pt>
                <c:pt idx="3">
                  <c:v>44.35</c:v>
                </c:pt>
                <c:pt idx="4">
                  <c:v>41.51</c:v>
                </c:pt>
              </c:numCache>
            </c:numRef>
          </c:val>
          <c:smooth val="0"/>
          <c:extLst>
            <c:ext xmlns:c16="http://schemas.microsoft.com/office/drawing/2014/chart" uri="{C3380CC4-5D6E-409C-BE32-E72D297353CC}">
              <c16:uniqueId val="{00000001-871F-48CA-8BBB-37D84C06A67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48.41</c:v>
                </c:pt>
                <c:pt idx="1">
                  <c:v>0</c:v>
                </c:pt>
                <c:pt idx="2">
                  <c:v>0</c:v>
                </c:pt>
                <c:pt idx="3" formatCode="#,##0.00;&quot;△&quot;#,##0.00;&quot;-&quot;">
                  <c:v>72.44</c:v>
                </c:pt>
                <c:pt idx="4">
                  <c:v>0</c:v>
                </c:pt>
              </c:numCache>
            </c:numRef>
          </c:val>
          <c:extLst>
            <c:ext xmlns:c16="http://schemas.microsoft.com/office/drawing/2014/chart" uri="{C3380CC4-5D6E-409C-BE32-E72D297353CC}">
              <c16:uniqueId val="{00000000-6937-427F-B297-27E7D9C1E38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6937-427F-B297-27E7D9C1E38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77.12</c:v>
                </c:pt>
                <c:pt idx="1">
                  <c:v>76.7</c:v>
                </c:pt>
                <c:pt idx="2">
                  <c:v>72.150000000000006</c:v>
                </c:pt>
                <c:pt idx="3">
                  <c:v>68.91</c:v>
                </c:pt>
                <c:pt idx="4">
                  <c:v>62.88</c:v>
                </c:pt>
              </c:numCache>
            </c:numRef>
          </c:val>
          <c:extLst>
            <c:ext xmlns:c16="http://schemas.microsoft.com/office/drawing/2014/chart" uri="{C3380CC4-5D6E-409C-BE32-E72D297353CC}">
              <c16:uniqueId val="{00000000-817F-4791-A9F2-6BA2DFCBDF9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817F-4791-A9F2-6BA2DFCBDF9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191.65</c:v>
                </c:pt>
                <c:pt idx="1">
                  <c:v>184.62</c:v>
                </c:pt>
                <c:pt idx="2">
                  <c:v>180.77</c:v>
                </c:pt>
                <c:pt idx="3">
                  <c:v>196.88</c:v>
                </c:pt>
                <c:pt idx="4">
                  <c:v>204.4</c:v>
                </c:pt>
              </c:numCache>
            </c:numRef>
          </c:val>
          <c:extLst>
            <c:ext xmlns:c16="http://schemas.microsoft.com/office/drawing/2014/chart" uri="{C3380CC4-5D6E-409C-BE32-E72D297353CC}">
              <c16:uniqueId val="{00000000-7CF7-48C0-ABC1-70A64F1B50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7CF7-48C0-ABC1-70A64F1B50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7"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白山市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6">
        <f>データ!S6</f>
        <v>112916</v>
      </c>
      <c r="AM8" s="46"/>
      <c r="AN8" s="46"/>
      <c r="AO8" s="46"/>
      <c r="AP8" s="46"/>
      <c r="AQ8" s="46"/>
      <c r="AR8" s="46"/>
      <c r="AS8" s="46"/>
      <c r="AT8" s="45">
        <f>データ!T6</f>
        <v>754.92</v>
      </c>
      <c r="AU8" s="45"/>
      <c r="AV8" s="45"/>
      <c r="AW8" s="45"/>
      <c r="AX8" s="45"/>
      <c r="AY8" s="45"/>
      <c r="AZ8" s="45"/>
      <c r="BA8" s="45"/>
      <c r="BB8" s="45">
        <f>データ!U6</f>
        <v>149.57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72.78</v>
      </c>
      <c r="J10" s="45"/>
      <c r="K10" s="45"/>
      <c r="L10" s="45"/>
      <c r="M10" s="45"/>
      <c r="N10" s="45"/>
      <c r="O10" s="45"/>
      <c r="P10" s="45">
        <f>データ!P6</f>
        <v>2.19</v>
      </c>
      <c r="Q10" s="45"/>
      <c r="R10" s="45"/>
      <c r="S10" s="45"/>
      <c r="T10" s="45"/>
      <c r="U10" s="45"/>
      <c r="V10" s="45"/>
      <c r="W10" s="45">
        <f>データ!Q6</f>
        <v>87.69</v>
      </c>
      <c r="X10" s="45"/>
      <c r="Y10" s="45"/>
      <c r="Z10" s="45"/>
      <c r="AA10" s="45"/>
      <c r="AB10" s="45"/>
      <c r="AC10" s="45"/>
      <c r="AD10" s="46">
        <f>データ!R6</f>
        <v>2662</v>
      </c>
      <c r="AE10" s="46"/>
      <c r="AF10" s="46"/>
      <c r="AG10" s="46"/>
      <c r="AH10" s="46"/>
      <c r="AI10" s="46"/>
      <c r="AJ10" s="46"/>
      <c r="AK10" s="2"/>
      <c r="AL10" s="46">
        <f>データ!V6</f>
        <v>2470</v>
      </c>
      <c r="AM10" s="46"/>
      <c r="AN10" s="46"/>
      <c r="AO10" s="46"/>
      <c r="AP10" s="46"/>
      <c r="AQ10" s="46"/>
      <c r="AR10" s="46"/>
      <c r="AS10" s="46"/>
      <c r="AT10" s="45">
        <f>データ!W6</f>
        <v>1.63</v>
      </c>
      <c r="AU10" s="45"/>
      <c r="AV10" s="45"/>
      <c r="AW10" s="45"/>
      <c r="AX10" s="45"/>
      <c r="AY10" s="45"/>
      <c r="AZ10" s="45"/>
      <c r="BA10" s="45"/>
      <c r="BB10" s="45">
        <f>データ!X6</f>
        <v>1515.34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trbLdktXejQoIzFLBF6yKIDdgsa3PZW8hhwRkLmcJFaT4sUnFDmJVHYRks+olbV1j+7fYYurB2tApTm6i6M5pg==" saltValue="r6P16laKI4kurGV2OQlC1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172103</v>
      </c>
      <c r="D6" s="19">
        <f t="shared" si="3"/>
        <v>46</v>
      </c>
      <c r="E6" s="19">
        <f t="shared" si="3"/>
        <v>17</v>
      </c>
      <c r="F6" s="19">
        <f t="shared" si="3"/>
        <v>4</v>
      </c>
      <c r="G6" s="19">
        <f t="shared" si="3"/>
        <v>0</v>
      </c>
      <c r="H6" s="19" t="str">
        <f t="shared" si="3"/>
        <v>石川県　白山市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72.78</v>
      </c>
      <c r="P6" s="20">
        <f t="shared" si="3"/>
        <v>2.19</v>
      </c>
      <c r="Q6" s="20">
        <f t="shared" si="3"/>
        <v>87.69</v>
      </c>
      <c r="R6" s="20">
        <f t="shared" si="3"/>
        <v>2662</v>
      </c>
      <c r="S6" s="20">
        <f t="shared" si="3"/>
        <v>112916</v>
      </c>
      <c r="T6" s="20">
        <f t="shared" si="3"/>
        <v>754.92</v>
      </c>
      <c r="U6" s="20">
        <f t="shared" si="3"/>
        <v>149.57</v>
      </c>
      <c r="V6" s="20">
        <f t="shared" si="3"/>
        <v>2470</v>
      </c>
      <c r="W6" s="20">
        <f t="shared" si="3"/>
        <v>1.63</v>
      </c>
      <c r="X6" s="20">
        <f t="shared" si="3"/>
        <v>1515.34</v>
      </c>
      <c r="Y6" s="21">
        <f>IF(Y7="",NA(),Y7)</f>
        <v>93.22</v>
      </c>
      <c r="Z6" s="21">
        <f t="shared" ref="Z6:AH6" si="4">IF(Z7="",NA(),Z7)</f>
        <v>91.54</v>
      </c>
      <c r="AA6" s="21">
        <f t="shared" si="4"/>
        <v>89.41</v>
      </c>
      <c r="AB6" s="21">
        <f t="shared" si="4"/>
        <v>89.77</v>
      </c>
      <c r="AC6" s="21">
        <f t="shared" si="4"/>
        <v>89.9</v>
      </c>
      <c r="AD6" s="21">
        <f t="shared" si="4"/>
        <v>102.95</v>
      </c>
      <c r="AE6" s="21">
        <f t="shared" si="4"/>
        <v>103.34</v>
      </c>
      <c r="AF6" s="21">
        <f t="shared" si="4"/>
        <v>102.7</v>
      </c>
      <c r="AG6" s="21">
        <f t="shared" si="4"/>
        <v>104.11</v>
      </c>
      <c r="AH6" s="21">
        <f t="shared" si="4"/>
        <v>101.98</v>
      </c>
      <c r="AI6" s="20" t="str">
        <f>IF(AI7="","",IF(AI7="-","【-】","【"&amp;SUBSTITUTE(TEXT(AI7,"#,##0.00"),"-","△")&amp;"】"))</f>
        <v>【104.54】</v>
      </c>
      <c r="AJ6" s="21">
        <f>IF(AJ7="",NA(),AJ7)</f>
        <v>97.18</v>
      </c>
      <c r="AK6" s="21">
        <f t="shared" ref="AK6:AS6" si="5">IF(AK7="",NA(),AK7)</f>
        <v>127.43</v>
      </c>
      <c r="AL6" s="21">
        <f t="shared" si="5"/>
        <v>182.77</v>
      </c>
      <c r="AM6" s="21">
        <f t="shared" si="5"/>
        <v>224.17</v>
      </c>
      <c r="AN6" s="21">
        <f t="shared" si="5"/>
        <v>281.81</v>
      </c>
      <c r="AO6" s="21">
        <f t="shared" si="5"/>
        <v>27.02</v>
      </c>
      <c r="AP6" s="21">
        <f t="shared" si="5"/>
        <v>29.74</v>
      </c>
      <c r="AQ6" s="21">
        <f t="shared" si="5"/>
        <v>48.2</v>
      </c>
      <c r="AR6" s="21">
        <f t="shared" si="5"/>
        <v>46.91</v>
      </c>
      <c r="AS6" s="21">
        <f t="shared" si="5"/>
        <v>52.27</v>
      </c>
      <c r="AT6" s="20" t="str">
        <f>IF(AT7="","",IF(AT7="-","【-】","【"&amp;SUBSTITUTE(TEXT(AT7,"#,##0.00"),"-","△")&amp;"】"))</f>
        <v>【65.93】</v>
      </c>
      <c r="AU6" s="21">
        <f>IF(AU7="",NA(),AU7)</f>
        <v>96.33</v>
      </c>
      <c r="AV6" s="21">
        <f t="shared" ref="AV6:BD6" si="6">IF(AV7="",NA(),AV7)</f>
        <v>98.52</v>
      </c>
      <c r="AW6" s="21">
        <f t="shared" si="6"/>
        <v>103.13</v>
      </c>
      <c r="AX6" s="21">
        <f t="shared" si="6"/>
        <v>105.61</v>
      </c>
      <c r="AY6" s="21">
        <f t="shared" si="6"/>
        <v>113.45</v>
      </c>
      <c r="AZ6" s="21">
        <f t="shared" si="6"/>
        <v>60.67</v>
      </c>
      <c r="BA6" s="21">
        <f t="shared" si="6"/>
        <v>53.44</v>
      </c>
      <c r="BB6" s="21">
        <f t="shared" si="6"/>
        <v>46.85</v>
      </c>
      <c r="BC6" s="21">
        <f t="shared" si="6"/>
        <v>44.35</v>
      </c>
      <c r="BD6" s="21">
        <f t="shared" si="6"/>
        <v>41.51</v>
      </c>
      <c r="BE6" s="20" t="str">
        <f>IF(BE7="","",IF(BE7="-","【-】","【"&amp;SUBSTITUTE(TEXT(BE7,"#,##0.00"),"-","△")&amp;"】"))</f>
        <v>【44.25】</v>
      </c>
      <c r="BF6" s="21">
        <f>IF(BF7="",NA(),BF7)</f>
        <v>48.41</v>
      </c>
      <c r="BG6" s="20">
        <f t="shared" ref="BG6:BO6" si="7">IF(BG7="",NA(),BG7)</f>
        <v>0</v>
      </c>
      <c r="BH6" s="20">
        <f t="shared" si="7"/>
        <v>0</v>
      </c>
      <c r="BI6" s="21">
        <f t="shared" si="7"/>
        <v>72.44</v>
      </c>
      <c r="BJ6" s="20">
        <f t="shared" si="7"/>
        <v>0</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77.12</v>
      </c>
      <c r="BR6" s="21">
        <f t="shared" ref="BR6:BZ6" si="8">IF(BR7="",NA(),BR7)</f>
        <v>76.7</v>
      </c>
      <c r="BS6" s="21">
        <f t="shared" si="8"/>
        <v>72.150000000000006</v>
      </c>
      <c r="BT6" s="21">
        <f t="shared" si="8"/>
        <v>68.91</v>
      </c>
      <c r="BU6" s="21">
        <f t="shared" si="8"/>
        <v>62.88</v>
      </c>
      <c r="BV6" s="21">
        <f t="shared" si="8"/>
        <v>87.03</v>
      </c>
      <c r="BW6" s="21">
        <f t="shared" si="8"/>
        <v>84.3</v>
      </c>
      <c r="BX6" s="21">
        <f t="shared" si="8"/>
        <v>82.88</v>
      </c>
      <c r="BY6" s="21">
        <f t="shared" si="8"/>
        <v>82.53</v>
      </c>
      <c r="BZ6" s="21">
        <f t="shared" si="8"/>
        <v>81.81</v>
      </c>
      <c r="CA6" s="20" t="str">
        <f>IF(CA7="","",IF(CA7="-","【-】","【"&amp;SUBSTITUTE(TEXT(CA7,"#,##0.00"),"-","△")&amp;"】"))</f>
        <v>【73.78】</v>
      </c>
      <c r="CB6" s="21">
        <f>IF(CB7="",NA(),CB7)</f>
        <v>191.65</v>
      </c>
      <c r="CC6" s="21">
        <f t="shared" ref="CC6:CK6" si="9">IF(CC7="",NA(),CC7)</f>
        <v>184.62</v>
      </c>
      <c r="CD6" s="21">
        <f t="shared" si="9"/>
        <v>180.77</v>
      </c>
      <c r="CE6" s="21">
        <f t="shared" si="9"/>
        <v>196.88</v>
      </c>
      <c r="CF6" s="21">
        <f t="shared" si="9"/>
        <v>204.4</v>
      </c>
      <c r="CG6" s="21">
        <f t="shared" si="9"/>
        <v>177.02</v>
      </c>
      <c r="CH6" s="21">
        <f t="shared" si="9"/>
        <v>185.47</v>
      </c>
      <c r="CI6" s="21">
        <f t="shared" si="9"/>
        <v>187.76</v>
      </c>
      <c r="CJ6" s="21">
        <f t="shared" si="9"/>
        <v>190.48</v>
      </c>
      <c r="CK6" s="21">
        <f t="shared" si="9"/>
        <v>193.59</v>
      </c>
      <c r="CL6" s="20" t="str">
        <f>IF(CL7="","",IF(CL7="-","【-】","【"&amp;SUBSTITUTE(TEXT(CL7,"#,##0.00"),"-","△")&amp;"】"))</f>
        <v>【220.62】</v>
      </c>
      <c r="CM6" s="21">
        <f>IF(CM7="",NA(),CM7)</f>
        <v>44.89</v>
      </c>
      <c r="CN6" s="21">
        <f t="shared" ref="CN6:CV6" si="10">IF(CN7="",NA(),CN7)</f>
        <v>47.48</v>
      </c>
      <c r="CO6" s="21">
        <f t="shared" si="10"/>
        <v>47.81</v>
      </c>
      <c r="CP6" s="21">
        <f t="shared" si="10"/>
        <v>42.58</v>
      </c>
      <c r="CQ6" s="21">
        <f t="shared" si="10"/>
        <v>42.58</v>
      </c>
      <c r="CR6" s="21">
        <f t="shared" si="10"/>
        <v>46.17</v>
      </c>
      <c r="CS6" s="21">
        <f t="shared" si="10"/>
        <v>45.68</v>
      </c>
      <c r="CT6" s="21">
        <f t="shared" si="10"/>
        <v>45.87</v>
      </c>
      <c r="CU6" s="21">
        <f t="shared" si="10"/>
        <v>44.24</v>
      </c>
      <c r="CV6" s="21">
        <f t="shared" si="10"/>
        <v>45.3</v>
      </c>
      <c r="CW6" s="20" t="str">
        <f>IF(CW7="","",IF(CW7="-","【-】","【"&amp;SUBSTITUTE(TEXT(CW7,"#,##0.00"),"-","△")&amp;"】"))</f>
        <v>【42.22】</v>
      </c>
      <c r="CX6" s="21">
        <f>IF(CX7="",NA(),CX7)</f>
        <v>99.5</v>
      </c>
      <c r="CY6" s="21">
        <f t="shared" ref="CY6:DG6" si="11">IF(CY7="",NA(),CY7)</f>
        <v>99.41</v>
      </c>
      <c r="CZ6" s="21">
        <f t="shared" si="11"/>
        <v>99.39</v>
      </c>
      <c r="DA6" s="21">
        <f t="shared" si="11"/>
        <v>99.45</v>
      </c>
      <c r="DB6" s="21">
        <f t="shared" si="11"/>
        <v>99.51</v>
      </c>
      <c r="DC6" s="21">
        <f t="shared" si="11"/>
        <v>87.84</v>
      </c>
      <c r="DD6" s="21">
        <f t="shared" si="11"/>
        <v>87.96</v>
      </c>
      <c r="DE6" s="21">
        <f t="shared" si="11"/>
        <v>87.65</v>
      </c>
      <c r="DF6" s="21">
        <f t="shared" si="11"/>
        <v>88.15</v>
      </c>
      <c r="DG6" s="21">
        <f t="shared" si="11"/>
        <v>88.37</v>
      </c>
      <c r="DH6" s="20" t="str">
        <f>IF(DH7="","",IF(DH7="-","【-】","【"&amp;SUBSTITUTE(TEXT(DH7,"#,##0.00"),"-","△")&amp;"】"))</f>
        <v>【85.67】</v>
      </c>
      <c r="DI6" s="21">
        <f>IF(DI7="",NA(),DI7)</f>
        <v>28.18</v>
      </c>
      <c r="DJ6" s="21">
        <f t="shared" ref="DJ6:DR6" si="12">IF(DJ7="",NA(),DJ7)</f>
        <v>30.28</v>
      </c>
      <c r="DK6" s="21">
        <f t="shared" si="12"/>
        <v>31.78</v>
      </c>
      <c r="DL6" s="21">
        <f t="shared" si="12"/>
        <v>33.64</v>
      </c>
      <c r="DM6" s="21">
        <f t="shared" si="12"/>
        <v>36.799999999999997</v>
      </c>
      <c r="DN6" s="21">
        <f t="shared" si="12"/>
        <v>26.56</v>
      </c>
      <c r="DO6" s="21">
        <f t="shared" si="12"/>
        <v>27.82</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0.06</v>
      </c>
      <c r="EK6" s="21">
        <f t="shared" si="14"/>
        <v>0.04</v>
      </c>
      <c r="EL6" s="21">
        <f t="shared" si="14"/>
        <v>0.06</v>
      </c>
      <c r="EM6" s="21">
        <f t="shared" si="14"/>
        <v>0.27</v>
      </c>
      <c r="EN6" s="21">
        <f t="shared" si="14"/>
        <v>0.22</v>
      </c>
      <c r="EO6" s="20" t="str">
        <f>IF(EO7="","",IF(EO7="-","【-】","【"&amp;SUBSTITUTE(TEXT(EO7,"#,##0.00"),"-","△")&amp;"】"))</f>
        <v>【0.13】</v>
      </c>
    </row>
    <row r="7" spans="1:148" s="22" customFormat="1" x14ac:dyDescent="0.15">
      <c r="A7" s="14"/>
      <c r="B7" s="23">
        <v>2022</v>
      </c>
      <c r="C7" s="23">
        <v>172103</v>
      </c>
      <c r="D7" s="23">
        <v>46</v>
      </c>
      <c r="E7" s="23">
        <v>17</v>
      </c>
      <c r="F7" s="23">
        <v>4</v>
      </c>
      <c r="G7" s="23">
        <v>0</v>
      </c>
      <c r="H7" s="23" t="s">
        <v>96</v>
      </c>
      <c r="I7" s="23" t="s">
        <v>97</v>
      </c>
      <c r="J7" s="23" t="s">
        <v>98</v>
      </c>
      <c r="K7" s="23" t="s">
        <v>99</v>
      </c>
      <c r="L7" s="23" t="s">
        <v>100</v>
      </c>
      <c r="M7" s="23" t="s">
        <v>101</v>
      </c>
      <c r="N7" s="24" t="s">
        <v>102</v>
      </c>
      <c r="O7" s="24">
        <v>72.78</v>
      </c>
      <c r="P7" s="24">
        <v>2.19</v>
      </c>
      <c r="Q7" s="24">
        <v>87.69</v>
      </c>
      <c r="R7" s="24">
        <v>2662</v>
      </c>
      <c r="S7" s="24">
        <v>112916</v>
      </c>
      <c r="T7" s="24">
        <v>754.92</v>
      </c>
      <c r="U7" s="24">
        <v>149.57</v>
      </c>
      <c r="V7" s="24">
        <v>2470</v>
      </c>
      <c r="W7" s="24">
        <v>1.63</v>
      </c>
      <c r="X7" s="24">
        <v>1515.34</v>
      </c>
      <c r="Y7" s="24">
        <v>93.22</v>
      </c>
      <c r="Z7" s="24">
        <v>91.54</v>
      </c>
      <c r="AA7" s="24">
        <v>89.41</v>
      </c>
      <c r="AB7" s="24">
        <v>89.77</v>
      </c>
      <c r="AC7" s="24">
        <v>89.9</v>
      </c>
      <c r="AD7" s="24">
        <v>102.95</v>
      </c>
      <c r="AE7" s="24">
        <v>103.34</v>
      </c>
      <c r="AF7" s="24">
        <v>102.7</v>
      </c>
      <c r="AG7" s="24">
        <v>104.11</v>
      </c>
      <c r="AH7" s="24">
        <v>101.98</v>
      </c>
      <c r="AI7" s="24">
        <v>104.54</v>
      </c>
      <c r="AJ7" s="24">
        <v>97.18</v>
      </c>
      <c r="AK7" s="24">
        <v>127.43</v>
      </c>
      <c r="AL7" s="24">
        <v>182.77</v>
      </c>
      <c r="AM7" s="24">
        <v>224.17</v>
      </c>
      <c r="AN7" s="24">
        <v>281.81</v>
      </c>
      <c r="AO7" s="24">
        <v>27.02</v>
      </c>
      <c r="AP7" s="24">
        <v>29.74</v>
      </c>
      <c r="AQ7" s="24">
        <v>48.2</v>
      </c>
      <c r="AR7" s="24">
        <v>46.91</v>
      </c>
      <c r="AS7" s="24">
        <v>52.27</v>
      </c>
      <c r="AT7" s="24">
        <v>65.930000000000007</v>
      </c>
      <c r="AU7" s="24">
        <v>96.33</v>
      </c>
      <c r="AV7" s="24">
        <v>98.52</v>
      </c>
      <c r="AW7" s="24">
        <v>103.13</v>
      </c>
      <c r="AX7" s="24">
        <v>105.61</v>
      </c>
      <c r="AY7" s="24">
        <v>113.45</v>
      </c>
      <c r="AZ7" s="24">
        <v>60.67</v>
      </c>
      <c r="BA7" s="24">
        <v>53.44</v>
      </c>
      <c r="BB7" s="24">
        <v>46.85</v>
      </c>
      <c r="BC7" s="24">
        <v>44.35</v>
      </c>
      <c r="BD7" s="24">
        <v>41.51</v>
      </c>
      <c r="BE7" s="24">
        <v>44.25</v>
      </c>
      <c r="BF7" s="24">
        <v>48.41</v>
      </c>
      <c r="BG7" s="24">
        <v>0</v>
      </c>
      <c r="BH7" s="24">
        <v>0</v>
      </c>
      <c r="BI7" s="24">
        <v>72.44</v>
      </c>
      <c r="BJ7" s="24">
        <v>0</v>
      </c>
      <c r="BK7" s="24">
        <v>1252.71</v>
      </c>
      <c r="BL7" s="24">
        <v>1267.3900000000001</v>
      </c>
      <c r="BM7" s="24">
        <v>1268.6300000000001</v>
      </c>
      <c r="BN7" s="24">
        <v>1283.69</v>
      </c>
      <c r="BO7" s="24">
        <v>1160.22</v>
      </c>
      <c r="BP7" s="24">
        <v>1182.1099999999999</v>
      </c>
      <c r="BQ7" s="24">
        <v>77.12</v>
      </c>
      <c r="BR7" s="24">
        <v>76.7</v>
      </c>
      <c r="BS7" s="24">
        <v>72.150000000000006</v>
      </c>
      <c r="BT7" s="24">
        <v>68.91</v>
      </c>
      <c r="BU7" s="24">
        <v>62.88</v>
      </c>
      <c r="BV7" s="24">
        <v>87.03</v>
      </c>
      <c r="BW7" s="24">
        <v>84.3</v>
      </c>
      <c r="BX7" s="24">
        <v>82.88</v>
      </c>
      <c r="BY7" s="24">
        <v>82.53</v>
      </c>
      <c r="BZ7" s="24">
        <v>81.81</v>
      </c>
      <c r="CA7" s="24">
        <v>73.78</v>
      </c>
      <c r="CB7" s="24">
        <v>191.65</v>
      </c>
      <c r="CC7" s="24">
        <v>184.62</v>
      </c>
      <c r="CD7" s="24">
        <v>180.77</v>
      </c>
      <c r="CE7" s="24">
        <v>196.88</v>
      </c>
      <c r="CF7" s="24">
        <v>204.4</v>
      </c>
      <c r="CG7" s="24">
        <v>177.02</v>
      </c>
      <c r="CH7" s="24">
        <v>185.47</v>
      </c>
      <c r="CI7" s="24">
        <v>187.76</v>
      </c>
      <c r="CJ7" s="24">
        <v>190.48</v>
      </c>
      <c r="CK7" s="24">
        <v>193.59</v>
      </c>
      <c r="CL7" s="24">
        <v>220.62</v>
      </c>
      <c r="CM7" s="24">
        <v>44.89</v>
      </c>
      <c r="CN7" s="24">
        <v>47.48</v>
      </c>
      <c r="CO7" s="24">
        <v>47.81</v>
      </c>
      <c r="CP7" s="24">
        <v>42.58</v>
      </c>
      <c r="CQ7" s="24">
        <v>42.58</v>
      </c>
      <c r="CR7" s="24">
        <v>46.17</v>
      </c>
      <c r="CS7" s="24">
        <v>45.68</v>
      </c>
      <c r="CT7" s="24">
        <v>45.87</v>
      </c>
      <c r="CU7" s="24">
        <v>44.24</v>
      </c>
      <c r="CV7" s="24">
        <v>45.3</v>
      </c>
      <c r="CW7" s="24">
        <v>42.22</v>
      </c>
      <c r="CX7" s="24">
        <v>99.5</v>
      </c>
      <c r="CY7" s="24">
        <v>99.41</v>
      </c>
      <c r="CZ7" s="24">
        <v>99.39</v>
      </c>
      <c r="DA7" s="24">
        <v>99.45</v>
      </c>
      <c r="DB7" s="24">
        <v>99.51</v>
      </c>
      <c r="DC7" s="24">
        <v>87.84</v>
      </c>
      <c r="DD7" s="24">
        <v>87.96</v>
      </c>
      <c r="DE7" s="24">
        <v>87.65</v>
      </c>
      <c r="DF7" s="24">
        <v>88.15</v>
      </c>
      <c r="DG7" s="24">
        <v>88.37</v>
      </c>
      <c r="DH7" s="24">
        <v>85.67</v>
      </c>
      <c r="DI7" s="24">
        <v>28.18</v>
      </c>
      <c r="DJ7" s="24">
        <v>30.28</v>
      </c>
      <c r="DK7" s="24">
        <v>31.78</v>
      </c>
      <c r="DL7" s="24">
        <v>33.64</v>
      </c>
      <c r="DM7" s="24">
        <v>36.799999999999997</v>
      </c>
      <c r="DN7" s="24">
        <v>26.56</v>
      </c>
      <c r="DO7" s="24">
        <v>27.82</v>
      </c>
      <c r="DP7" s="24">
        <v>29.24</v>
      </c>
      <c r="DQ7" s="24">
        <v>31.73</v>
      </c>
      <c r="DR7" s="24">
        <v>32.57</v>
      </c>
      <c r="DS7" s="24">
        <v>28</v>
      </c>
      <c r="DT7" s="24">
        <v>0</v>
      </c>
      <c r="DU7" s="24">
        <v>0</v>
      </c>
      <c r="DV7" s="24">
        <v>0</v>
      </c>
      <c r="DW7" s="24">
        <v>0</v>
      </c>
      <c r="DX7" s="24">
        <v>0</v>
      </c>
      <c r="DY7" s="24">
        <v>0</v>
      </c>
      <c r="DZ7" s="24">
        <v>0</v>
      </c>
      <c r="EA7" s="24">
        <v>0</v>
      </c>
      <c r="EB7" s="24">
        <v>0</v>
      </c>
      <c r="EC7" s="24">
        <v>0.04</v>
      </c>
      <c r="ED7" s="24">
        <v>0.03</v>
      </c>
      <c r="EE7" s="24">
        <v>0</v>
      </c>
      <c r="EF7" s="24">
        <v>0</v>
      </c>
      <c r="EG7" s="24">
        <v>0</v>
      </c>
      <c r="EH7" s="24">
        <v>0</v>
      </c>
      <c r="EI7" s="24">
        <v>0</v>
      </c>
      <c r="EJ7" s="24">
        <v>0.06</v>
      </c>
      <c r="EK7" s="24">
        <v>0.04</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2024-01-24T02:35:09Z</cp:lastPrinted>
  <dcterms:created xsi:type="dcterms:W3CDTF">2023-12-12T00:55:30Z</dcterms:created>
  <dcterms:modified xsi:type="dcterms:W3CDTF">2024-01-24T02:39:00Z</dcterms:modified>
  <cp:category/>
</cp:coreProperties>
</file>