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1113000_市町支援課\14_財政G\R5財政共有\09 地方公営企業\10 経営比較分析\07 HP公表用\02 工水\"/>
    </mc:Choice>
  </mc:AlternateContent>
  <xr:revisionPtr revIDLastSave="0" documentId="13_ncr:1_{C15F3E3B-EC0A-4A18-B788-3741325771A5}" xr6:coauthVersionLast="47" xr6:coauthVersionMax="47" xr10:uidLastSave="{00000000-0000-0000-0000-000000000000}"/>
  <workbookProtection workbookAlgorithmName="SHA-512" workbookHashValue="iBzPWplRbnR/mqc/undorbq25CjnkrNFT16G59nlWH+IGdEAmMmkEpga6kJhHIyyhkI4yeD1p0xwkhOu2dTpsQ==" workbookSaltValue="QwvUWeyXG/m4ttWl2S9t+Q==" workbookSpinCount="100000" lockStructure="1"/>
  <bookViews>
    <workbookView xWindow="-120" yWindow="-120" windowWidth="29040" windowHeight="1584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HK90" i="4" s="1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RH55" i="4" s="1"/>
  <c r="CV6" i="5"/>
  <c r="CW11" i="5" s="1"/>
  <c r="CU6" i="5"/>
  <c r="CV11" i="5" s="1"/>
  <c r="CT6" i="5"/>
  <c r="CU11" i="5" s="1"/>
  <c r="CS6" i="5"/>
  <c r="OF55" i="4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GF55" i="4" s="1"/>
  <c r="BX6" i="5"/>
  <c r="BY11" i="5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RH32" i="4" s="1"/>
  <c r="BD6" i="5"/>
  <c r="BE11" i="5" s="1"/>
  <c r="BC6" i="5"/>
  <c r="BD11" i="5" s="1"/>
  <c r="BB6" i="5"/>
  <c r="BC11" i="5" s="1"/>
  <c r="BA6" i="5"/>
  <c r="OF32" i="4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GF32" i="4" s="1"/>
  <c r="AF6" i="5"/>
  <c r="AG11" i="5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FI90" i="4"/>
  <c r="CF90" i="4"/>
  <c r="BE90" i="4"/>
  <c r="OY81" i="4"/>
  <c r="NX81" i="4"/>
  <c r="MW81" i="4"/>
  <c r="KO81" i="4"/>
  <c r="JN81" i="4"/>
  <c r="HL81" i="4"/>
  <c r="EC81" i="4"/>
  <c r="Y81" i="4"/>
  <c r="PZ80" i="4"/>
  <c r="IM80" i="4"/>
  <c r="HL80" i="4"/>
  <c r="GK80" i="4"/>
  <c r="EC80" i="4"/>
  <c r="DB80" i="4"/>
  <c r="AZ80" i="4"/>
  <c r="Y80" i="4"/>
  <c r="RA79" i="4"/>
  <c r="PZ79" i="4"/>
  <c r="MW79" i="4"/>
  <c r="KO79" i="4"/>
  <c r="HL79" i="4"/>
  <c r="GK79" i="4"/>
  <c r="EC79" i="4"/>
  <c r="Y79" i="4"/>
  <c r="QN56" i="4"/>
  <c r="PT56" i="4"/>
  <c r="OZ56" i="4"/>
  <c r="MN56" i="4"/>
  <c r="KZ56" i="4"/>
  <c r="HT56" i="4"/>
  <c r="GZ56" i="4"/>
  <c r="ER56" i="4"/>
  <c r="CF56" i="4"/>
  <c r="BL56" i="4"/>
  <c r="X56" i="4"/>
  <c r="QN55" i="4"/>
  <c r="PT55" i="4"/>
  <c r="KZ55" i="4"/>
  <c r="KF55" i="4"/>
  <c r="HT55" i="4"/>
  <c r="FL55" i="4"/>
  <c r="X55" i="4"/>
  <c r="RH54" i="4"/>
  <c r="QN54" i="4"/>
  <c r="OZ54" i="4"/>
  <c r="OF54" i="4"/>
  <c r="MN54" i="4"/>
  <c r="KF54" i="4"/>
  <c r="JL54" i="4"/>
  <c r="HT54" i="4"/>
  <c r="FL54" i="4"/>
  <c r="ER54" i="4"/>
  <c r="CZ54" i="4"/>
  <c r="CF54" i="4"/>
  <c r="X54" i="4"/>
  <c r="KZ33" i="4"/>
  <c r="KF33" i="4"/>
  <c r="JL33" i="4"/>
  <c r="HT33" i="4"/>
  <c r="GZ33" i="4"/>
  <c r="ER33" i="4"/>
  <c r="CZ33" i="4"/>
  <c r="CF33" i="4"/>
  <c r="BL33" i="4"/>
  <c r="QN32" i="4"/>
  <c r="KZ32" i="4"/>
  <c r="KF32" i="4"/>
  <c r="FL32" i="4"/>
  <c r="CZ32" i="4"/>
  <c r="CF32" i="4"/>
  <c r="X32" i="4"/>
  <c r="RH31" i="4"/>
  <c r="QN31" i="4"/>
  <c r="OZ31" i="4"/>
  <c r="OF31" i="4"/>
  <c r="MN31" i="4"/>
  <c r="KF31" i="4"/>
  <c r="JL31" i="4"/>
  <c r="HT31" i="4"/>
  <c r="FL31" i="4"/>
  <c r="ER31" i="4"/>
  <c r="CZ31" i="4"/>
  <c r="CF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MN32" i="4" l="1"/>
  <c r="JL55" i="4"/>
  <c r="OF56" i="4"/>
  <c r="RA80" i="4"/>
  <c r="IM81" i="4"/>
  <c r="BL32" i="4"/>
  <c r="JL32" i="4"/>
  <c r="GZ55" i="4"/>
  <c r="AR56" i="4"/>
  <c r="GF56" i="4"/>
  <c r="LT56" i="4"/>
  <c r="AQ10" i="5"/>
  <c r="KZ31" i="4"/>
  <c r="JN80" i="4"/>
  <c r="MN33" i="4"/>
  <c r="IM79" i="4"/>
  <c r="CF55" i="4"/>
  <c r="LT31" i="4"/>
  <c r="KZ54" i="4"/>
  <c r="JL56" i="4"/>
  <c r="GF31" i="4"/>
  <c r="OZ33" i="4"/>
  <c r="NX80" i="4"/>
  <c r="GZ31" i="4"/>
  <c r="PT33" i="4"/>
  <c r="GF54" i="4"/>
  <c r="CZ55" i="4"/>
  <c r="MN55" i="4"/>
  <c r="CZ56" i="4"/>
  <c r="CA79" i="4"/>
  <c r="OY80" i="4"/>
  <c r="GK81" i="4"/>
  <c r="PZ81" i="4"/>
  <c r="AU10" i="5"/>
  <c r="BL54" i="4"/>
  <c r="AZ81" i="4"/>
  <c r="X33" i="4"/>
  <c r="PT31" i="4"/>
  <c r="GZ32" i="4"/>
  <c r="AR33" i="4"/>
  <c r="RH33" i="4"/>
  <c r="GZ54" i="4"/>
  <c r="ER55" i="4"/>
  <c r="OZ55" i="4"/>
  <c r="DB79" i="4"/>
  <c r="OY79" i="4"/>
  <c r="RA81" i="4"/>
  <c r="BO10" i="5"/>
  <c r="BL31" i="4"/>
  <c r="PT54" i="4"/>
  <c r="CI10" i="5"/>
  <c r="CM10" i="5"/>
  <c r="DG10" i="5"/>
  <c r="LT33" i="4"/>
  <c r="KO80" i="4"/>
  <c r="CA81" i="4"/>
  <c r="EA10" i="5"/>
  <c r="OZ32" i="4"/>
  <c r="GF33" i="4"/>
  <c r="OF33" i="4"/>
  <c r="LT54" i="4"/>
  <c r="BL55" i="4"/>
  <c r="KF56" i="4"/>
  <c r="RH56" i="4"/>
  <c r="JN79" i="4"/>
  <c r="CA80" i="4"/>
  <c r="MW80" i="4"/>
  <c r="DB81" i="4"/>
  <c r="W10" i="5"/>
  <c r="EE10" i="5"/>
  <c r="AR31" i="4"/>
  <c r="AR32" i="4"/>
  <c r="ER32" i="4"/>
  <c r="HT32" i="4"/>
  <c r="LT32" i="4"/>
  <c r="PT32" i="4"/>
  <c r="AR54" i="4"/>
  <c r="AR55" i="4"/>
  <c r="LT55" i="4"/>
  <c r="A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FL33" i="4"/>
  <c r="FL56" i="4"/>
  <c r="AG10" i="5"/>
  <c r="BE10" i="5"/>
  <c r="BY10" i="5"/>
  <c r="CW10" i="5"/>
  <c r="DQ10" i="5"/>
  <c r="AH11" i="5"/>
  <c r="BB11" i="5"/>
  <c r="BF11" i="5"/>
  <c r="BZ11" i="5"/>
  <c r="CT11" i="5"/>
  <c r="CX11" i="5"/>
  <c r="QN33" i="4"/>
  <c r="NX79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<sst xmlns="http://schemas.openxmlformats.org/spreadsheetml/2006/main" count="262" uniqueCount="107">
  <si>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</si>
  <si>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</si>
  <si>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</si>
  <si>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</si>
  <si>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</si>
  <si>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</si>
  <si>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</si>
  <si>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</si>
  <si>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</si>
  <si>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</si>
  <si>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</si>
  <si>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</si>
  <si>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</si>
  <si>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</si>
  <si>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</si>
  <si>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</si>
  <si>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</si>
  <si>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</si>
  <si>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</si>
  <si>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</si>
  <si>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</si>
  <si>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</si>
  <si>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</si>
  <si>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</si>
  <si>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</si>
  <si>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</si>
  <si>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</si>
  <si>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</si>
  <si>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</si>
  <si>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</si>
  <si>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</si>
  <si>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</si>
  <si>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</si>
  <si>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</si>
  <si>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</si>
  <si>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</si>
  <si>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</si>
  <si>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</si>
  <si>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</si>
  <si>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</si>
  <si>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</si>
  <si>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</si>
  <si>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</si>
  <si>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</si>
  <si>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</si>
  <si>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</si>
  <si>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</si>
  <si>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</si>
  <si>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</si>
  <si>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</si>
  <si>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</si>
  <si>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</si>
  <si>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</si>
  <si>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</si>
  <si>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</si>
  <si>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</si>
  <si>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</si>
  <si>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</si>
  <si>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</si>
  <si>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</si>
  <si>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</si>
  <si>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</si>
  <si>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</si>
  <si>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</si>
  <si>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</si>
  <si>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</si>
  <si>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</si>
  <si>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</si>
  <si>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</si>
  <si>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</si>
  <si>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</si>
  <si>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</si>
  <si>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</si>
  <si>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</si>
  <si>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</si>
  <si>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</si>
  <si>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</si>
  <si>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</si>
  <si>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</si>
  <si>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</si>
  <si>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</si>
  <si>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</si>
  <si>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</si>
  <si>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</si>
  <si>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</si>
  <si>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</si>
  <si>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</si>
  <si>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</si>
  <si>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172103</t>
  </si>
  <si>
    <t>46</t>
  </si>
  <si>
    <t>02</t>
  </si>
  <si>
    <t>0</t>
  </si>
  <si>
    <t>000</t>
  </si>
  <si>
    <t>石川県　白山市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</si>
  <si>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</si>
  <si>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</si>
  <si>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</si>
  <si>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</si>
  <si>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</si>
  <si>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</si>
  <si>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</si>
  <si>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</si>
  <si>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</si>
  <si>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</si>
  <si>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経常収支比率については100％以上を維持しており、また、給水原価については類似団体と比較して低い水準である。なお、料金回収率については100％を超えており、適切な料金水準を保っていると言える。
　一方、企業債残高対給水収益比率は、平成28年度の施設新設等の大型事業以降、平成29年度以後は減少に転じている。
　なお、施設利用率は令和元年度以降徐々に増加していたが、今年度は配水量の減少により低下した。契約率については、100％に近く当面は安定した料金収入が見込まれる。</t>
    <rPh sb="183" eb="186">
      <t>コンネンド</t>
    </rPh>
    <rPh sb="187" eb="189">
      <t>ハイスイ</t>
    </rPh>
    <rPh sb="189" eb="190">
      <t>リョウ</t>
    </rPh>
    <rPh sb="191" eb="193">
      <t>ゲンショウ</t>
    </rPh>
    <rPh sb="196" eb="198">
      <t>テイカ</t>
    </rPh>
    <phoneticPr fontId="5"/>
  </si>
  <si>
    <t>　施設の新設等により平成29年度には減価償却率が大幅に低下したが、類似団体と比較して、施設の老朽化は進んでいない。</t>
    <phoneticPr fontId="5"/>
  </si>
  <si>
    <t>　当面は施設の更新需要はないが、将来の更新需要に備えるため、自己資金の充実を図るとともに、現在の経営状況を維持していくことが重要である。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</si>
</sst>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10.88</c:v>
                </c:pt>
                <c:pt idx="1">
                  <c:v>15.03</c:v>
                </c:pt>
                <c:pt idx="2">
                  <c:v>17.46</c:v>
                </c:pt>
                <c:pt idx="3">
                  <c:v>21.35</c:v>
                </c:pt>
                <c:pt idx="4">
                  <c:v>25.23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1-41AF-B19F-2EE4C472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52.21</c:v>
                </c:pt>
                <c:pt idx="1">
                  <c:v>54.51</c:v>
                </c:pt>
                <c:pt idx="2">
                  <c:v>55.38</c:v>
                </c:pt>
                <c:pt idx="3">
                  <c:v>56.07</c:v>
                </c:pt>
                <c:pt idx="4">
                  <c:v>55.87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11-41AF-B19F-2EE4C472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1-45B5-9E91-4C613F8D1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79.27</c:v>
                </c:pt>
                <c:pt idx="1">
                  <c:v>75.56</c:v>
                </c:pt>
                <c:pt idx="2">
                  <c:v>68.38</c:v>
                </c:pt>
                <c:pt idx="3">
                  <c:v>66.13</c:v>
                </c:pt>
                <c:pt idx="4">
                  <c:v>70.209999999999994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1-45B5-9E91-4C613F8D1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125.53</c:v>
                </c:pt>
                <c:pt idx="1">
                  <c:v>130.74</c:v>
                </c:pt>
                <c:pt idx="2">
                  <c:v>124.26</c:v>
                </c:pt>
                <c:pt idx="3">
                  <c:v>124.26</c:v>
                </c:pt>
                <c:pt idx="4">
                  <c:v>124.41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8-42A8-8E97-F3AAAAF4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108.18</c:v>
                </c:pt>
                <c:pt idx="1">
                  <c:v>114.99</c:v>
                </c:pt>
                <c:pt idx="2">
                  <c:v>110.04</c:v>
                </c:pt>
                <c:pt idx="3">
                  <c:v>115</c:v>
                </c:pt>
                <c:pt idx="4">
                  <c:v>110.28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8-42A8-8E97-F3AAAAF4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5-4669-ADE0-C062DF4D2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32.03</c:v>
                </c:pt>
                <c:pt idx="1">
                  <c:v>36.58</c:v>
                </c:pt>
                <c:pt idx="2">
                  <c:v>40.880000000000003</c:v>
                </c:pt>
                <c:pt idx="3">
                  <c:v>41.24</c:v>
                </c:pt>
                <c:pt idx="4">
                  <c:v>39.020000000000003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5-4669-ADE0-C062DF4D2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6.39</c:v>
                </c:pt>
                <c:pt idx="2">
                  <c:v>7.93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D-42D1-9732-363058BB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0.36</c:v>
                </c:pt>
                <c:pt idx="2">
                  <c:v>0.12</c:v>
                </c:pt>
                <c:pt idx="3">
                  <c:v>0.31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D-42D1-9732-363058BB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466.49</c:v>
                </c:pt>
                <c:pt idx="1">
                  <c:v>737.48</c:v>
                </c:pt>
                <c:pt idx="2">
                  <c:v>602.46</c:v>
                </c:pt>
                <c:pt idx="3">
                  <c:v>529.34</c:v>
                </c:pt>
                <c:pt idx="4">
                  <c:v>581.85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E-4821-97B3-247C9CB1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680.22</c:v>
                </c:pt>
                <c:pt idx="1">
                  <c:v>786.06</c:v>
                </c:pt>
                <c:pt idx="2">
                  <c:v>771.18</c:v>
                </c:pt>
                <c:pt idx="3">
                  <c:v>815.18</c:v>
                </c:pt>
                <c:pt idx="4">
                  <c:v>808.62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E-4821-97B3-247C9CB1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1055.6600000000001</c:v>
                </c:pt>
                <c:pt idx="1">
                  <c:v>1062.4100000000001</c:v>
                </c:pt>
                <c:pt idx="2">
                  <c:v>1076.21</c:v>
                </c:pt>
                <c:pt idx="3">
                  <c:v>1048.23</c:v>
                </c:pt>
                <c:pt idx="4">
                  <c:v>1002.78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8-4C18-BDAC-722AE0B57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504.73</c:v>
                </c:pt>
                <c:pt idx="1">
                  <c:v>450.91</c:v>
                </c:pt>
                <c:pt idx="2">
                  <c:v>444.01</c:v>
                </c:pt>
                <c:pt idx="3">
                  <c:v>413.29</c:v>
                </c:pt>
                <c:pt idx="4">
                  <c:v>408.48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8-4C18-BDAC-722AE0B57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125.91</c:v>
                </c:pt>
                <c:pt idx="1">
                  <c:v>131.22999999999999</c:v>
                </c:pt>
                <c:pt idx="2">
                  <c:v>124.61</c:v>
                </c:pt>
                <c:pt idx="3">
                  <c:v>124.59</c:v>
                </c:pt>
                <c:pt idx="4">
                  <c:v>124.81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C-4B65-87A6-53209DA95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92.2</c:v>
                </c:pt>
                <c:pt idx="1">
                  <c:v>103.39</c:v>
                </c:pt>
                <c:pt idx="2">
                  <c:v>96.49</c:v>
                </c:pt>
                <c:pt idx="3">
                  <c:v>101.92</c:v>
                </c:pt>
                <c:pt idx="4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C-4B65-87A6-53209DA95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23.03</c:v>
                </c:pt>
                <c:pt idx="1">
                  <c:v>22.1</c:v>
                </c:pt>
                <c:pt idx="2">
                  <c:v>23.27</c:v>
                </c:pt>
                <c:pt idx="3">
                  <c:v>23.27</c:v>
                </c:pt>
                <c:pt idx="4">
                  <c:v>23.23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8-4A20-94FA-BFB463E73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34.33</c:v>
                </c:pt>
                <c:pt idx="1">
                  <c:v>30.96</c:v>
                </c:pt>
                <c:pt idx="2">
                  <c:v>33.229999999999997</c:v>
                </c:pt>
                <c:pt idx="3">
                  <c:v>31.6</c:v>
                </c:pt>
                <c:pt idx="4">
                  <c:v>33.26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8-4A20-94FA-BFB463E73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65.510000000000005</c:v>
                </c:pt>
                <c:pt idx="1">
                  <c:v>41.62</c:v>
                </c:pt>
                <c:pt idx="2">
                  <c:v>56.36</c:v>
                </c:pt>
                <c:pt idx="3">
                  <c:v>74.260000000000005</c:v>
                </c:pt>
                <c:pt idx="4">
                  <c:v>66.540000000000006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7-4F71-8C44-A284D06A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44.05</c:v>
                </c:pt>
                <c:pt idx="1">
                  <c:v>45.51</c:v>
                </c:pt>
                <c:pt idx="2">
                  <c:v>44.67</c:v>
                </c:pt>
                <c:pt idx="3">
                  <c:v>41.71</c:v>
                </c:pt>
                <c:pt idx="4">
                  <c:v>47.02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7-4F71-8C44-A284D06A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92.41</c:v>
                </c:pt>
                <c:pt idx="1">
                  <c:v>92.41</c:v>
                </c:pt>
                <c:pt idx="2">
                  <c:v>92.41</c:v>
                </c:pt>
                <c:pt idx="3">
                  <c:v>92.41</c:v>
                </c:pt>
                <c:pt idx="4">
                  <c:v>92.41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1-4D17-A062-F03CC755B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61.85</c:v>
                </c:pt>
                <c:pt idx="1">
                  <c:v>64.14</c:v>
                </c:pt>
                <c:pt idx="2">
                  <c:v>63.89</c:v>
                </c:pt>
                <c:pt idx="3">
                  <c:v>64.7</c:v>
                </c:pt>
                <c:pt idx="4">
                  <c:v>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1-4D17-A062-F03CC755B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Normal="100" workbookViewId="0"/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石川県　白山市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15800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2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10513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16.3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2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14600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104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H30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R01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R02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R03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R04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H30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R01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R02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R03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R04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H30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R01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R02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R03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R04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H30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R01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R02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R03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R04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125.53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130.74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124.26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124.26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124.41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466.49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737.48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602.46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529.34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581.85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1055.6600000000001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1062.4100000000001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1076.21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1048.23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1002.78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108.18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114.99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110.04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115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110.28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79.27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75.56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68.38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66.13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70.209999999999994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680.22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786.06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771.18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815.18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808.62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504.73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450.91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444.01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413.29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408.48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H30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R01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R02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R03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R04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H30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R01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R02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R03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R04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H30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R01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R02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R03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R04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H30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R01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R02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R03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R04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125.91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131.22999999999999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124.61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124.59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124.81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23.03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22.1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23.27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23.27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23.23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65.510000000000005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41.62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56.36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74.260000000000005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66.540000000000006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92.41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92.41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92.41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92.41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92.41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92.2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103.39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96.49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101.92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98.05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34.33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30.96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33.229999999999997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31.6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33.26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44.05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45.51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44.67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41.71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47.02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61.85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64.14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63.89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64.7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65.38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106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H30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R01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R02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R03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R04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H30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R01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R02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R03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R04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H30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R01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R02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R03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R04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10.88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15.03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17.46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21.35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25.23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0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6.39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7.93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52.21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54.51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55.38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56.07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55.87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32.03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36.58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40.880000000000003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41.24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39.020000000000003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0.11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0.36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0.12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0.31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0.03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29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30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31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2" t="str">
        <f>データ!AD6</f>
        <v>【112.60】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【29.72】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【473.00】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【233.74】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【106.87】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【20.26】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【53.19】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【75.85】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【61.17】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【49.58】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【0.21】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dtLhVg8VhAxu51E259BVlzwg9B9UXm7Xn2aQNtnId+GfIxId+gK5RQ2F0Bk0CCUZaFoCbjmGlyBmCES/S0x2DA==" saltValue="nOVnrsTd7RU+CMuk2ScyqQ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125.53</v>
      </c>
      <c r="U6" s="35">
        <f>U7</f>
        <v>130.74</v>
      </c>
      <c r="V6" s="35">
        <f>V7</f>
        <v>124.26</v>
      </c>
      <c r="W6" s="35">
        <f>W7</f>
        <v>124.26</v>
      </c>
      <c r="X6" s="35">
        <f t="shared" si="3"/>
        <v>124.41</v>
      </c>
      <c r="Y6" s="35">
        <f t="shared" si="3"/>
        <v>108.18</v>
      </c>
      <c r="Z6" s="35">
        <f t="shared" si="3"/>
        <v>114.99</v>
      </c>
      <c r="AA6" s="35">
        <f t="shared" si="3"/>
        <v>110.04</v>
      </c>
      <c r="AB6" s="35">
        <f t="shared" si="3"/>
        <v>115</v>
      </c>
      <c r="AC6" s="35">
        <f t="shared" si="3"/>
        <v>110.28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79.27</v>
      </c>
      <c r="AK6" s="35">
        <f t="shared" si="3"/>
        <v>75.56</v>
      </c>
      <c r="AL6" s="35">
        <f t="shared" si="3"/>
        <v>68.38</v>
      </c>
      <c r="AM6" s="35">
        <f t="shared" si="3"/>
        <v>66.13</v>
      </c>
      <c r="AN6" s="35">
        <f t="shared" si="3"/>
        <v>70.209999999999994</v>
      </c>
      <c r="AO6" s="33" t="str">
        <f>IF(AO7="-","【-】","【"&amp;SUBSTITUTE(TEXT(AO7,"#,##0.00"),"-","△")&amp;"】")</f>
        <v>【29.72】</v>
      </c>
      <c r="AP6" s="35">
        <f t="shared" si="3"/>
        <v>466.49</v>
      </c>
      <c r="AQ6" s="35">
        <f>AQ7</f>
        <v>737.48</v>
      </c>
      <c r="AR6" s="35">
        <f>AR7</f>
        <v>602.46</v>
      </c>
      <c r="AS6" s="35">
        <f>AS7</f>
        <v>529.34</v>
      </c>
      <c r="AT6" s="35">
        <f t="shared" si="3"/>
        <v>581.85</v>
      </c>
      <c r="AU6" s="35">
        <f t="shared" si="3"/>
        <v>680.22</v>
      </c>
      <c r="AV6" s="35">
        <f t="shared" si="3"/>
        <v>786.06</v>
      </c>
      <c r="AW6" s="35">
        <f t="shared" si="3"/>
        <v>771.18</v>
      </c>
      <c r="AX6" s="35">
        <f t="shared" si="3"/>
        <v>815.18</v>
      </c>
      <c r="AY6" s="35">
        <f t="shared" si="3"/>
        <v>808.62</v>
      </c>
      <c r="AZ6" s="33" t="str">
        <f>IF(AZ7="-","【-】","【"&amp;SUBSTITUTE(TEXT(AZ7,"#,##0.00"),"-","△")&amp;"】")</f>
        <v>【473.00】</v>
      </c>
      <c r="BA6" s="35">
        <f t="shared" si="3"/>
        <v>1055.6600000000001</v>
      </c>
      <c r="BB6" s="35">
        <f>BB7</f>
        <v>1062.4100000000001</v>
      </c>
      <c r="BC6" s="35">
        <f>BC7</f>
        <v>1076.21</v>
      </c>
      <c r="BD6" s="35">
        <f>BD7</f>
        <v>1048.23</v>
      </c>
      <c r="BE6" s="35">
        <f t="shared" si="3"/>
        <v>1002.78</v>
      </c>
      <c r="BF6" s="35">
        <f t="shared" si="3"/>
        <v>504.73</v>
      </c>
      <c r="BG6" s="35">
        <f t="shared" si="3"/>
        <v>450.91</v>
      </c>
      <c r="BH6" s="35">
        <f t="shared" si="3"/>
        <v>444.01</v>
      </c>
      <c r="BI6" s="35">
        <f t="shared" si="3"/>
        <v>413.29</v>
      </c>
      <c r="BJ6" s="35">
        <f t="shared" si="3"/>
        <v>408.48</v>
      </c>
      <c r="BK6" s="33" t="str">
        <f>IF(BK7="-","【-】","【"&amp;SUBSTITUTE(TEXT(BK7,"#,##0.00"),"-","△")&amp;"】")</f>
        <v>【233.74】</v>
      </c>
      <c r="BL6" s="35">
        <f t="shared" si="3"/>
        <v>125.91</v>
      </c>
      <c r="BM6" s="35">
        <f>BM7</f>
        <v>131.22999999999999</v>
      </c>
      <c r="BN6" s="35">
        <f>BN7</f>
        <v>124.61</v>
      </c>
      <c r="BO6" s="35">
        <f>BO7</f>
        <v>124.59</v>
      </c>
      <c r="BP6" s="35">
        <f t="shared" si="3"/>
        <v>124.81</v>
      </c>
      <c r="BQ6" s="35">
        <f t="shared" si="3"/>
        <v>92.2</v>
      </c>
      <c r="BR6" s="35">
        <f t="shared" si="3"/>
        <v>103.39</v>
      </c>
      <c r="BS6" s="35">
        <f t="shared" si="3"/>
        <v>96.49</v>
      </c>
      <c r="BT6" s="35">
        <f t="shared" si="3"/>
        <v>101.92</v>
      </c>
      <c r="BU6" s="35">
        <f t="shared" si="3"/>
        <v>98.05</v>
      </c>
      <c r="BV6" s="33" t="str">
        <f>IF(BV7="-","【-】","【"&amp;SUBSTITUTE(TEXT(BV7,"#,##0.00"),"-","△")&amp;"】")</f>
        <v>【106.87】</v>
      </c>
      <c r="BW6" s="35">
        <f t="shared" si="3"/>
        <v>23.03</v>
      </c>
      <c r="BX6" s="35">
        <f>BX7</f>
        <v>22.1</v>
      </c>
      <c r="BY6" s="35">
        <f>BY7</f>
        <v>23.27</v>
      </c>
      <c r="BZ6" s="35">
        <f>BZ7</f>
        <v>23.27</v>
      </c>
      <c r="CA6" s="35">
        <f t="shared" si="3"/>
        <v>23.23</v>
      </c>
      <c r="CB6" s="35">
        <f t="shared" si="3"/>
        <v>34.33</v>
      </c>
      <c r="CC6" s="35">
        <f t="shared" si="3"/>
        <v>30.96</v>
      </c>
      <c r="CD6" s="35">
        <f t="shared" si="3"/>
        <v>33.229999999999997</v>
      </c>
      <c r="CE6" s="35">
        <f t="shared" si="3"/>
        <v>31.6</v>
      </c>
      <c r="CF6" s="35">
        <f t="shared" ref="CF6" si="4">CF7</f>
        <v>33.26</v>
      </c>
      <c r="CG6" s="33" t="str">
        <f>IF(CG7="-","【-】","【"&amp;SUBSTITUTE(TEXT(CG7,"#,##0.00"),"-","△")&amp;"】")</f>
        <v>【20.26】</v>
      </c>
      <c r="CH6" s="35">
        <f t="shared" ref="CH6:CQ6" si="5">CH7</f>
        <v>65.510000000000005</v>
      </c>
      <c r="CI6" s="35">
        <f>CI7</f>
        <v>41.62</v>
      </c>
      <c r="CJ6" s="35">
        <f>CJ7</f>
        <v>56.36</v>
      </c>
      <c r="CK6" s="35">
        <f>CK7</f>
        <v>74.260000000000005</v>
      </c>
      <c r="CL6" s="35">
        <f t="shared" si="5"/>
        <v>66.540000000000006</v>
      </c>
      <c r="CM6" s="35">
        <f t="shared" si="5"/>
        <v>44.05</v>
      </c>
      <c r="CN6" s="35">
        <f t="shared" si="5"/>
        <v>45.51</v>
      </c>
      <c r="CO6" s="35">
        <f t="shared" si="5"/>
        <v>44.67</v>
      </c>
      <c r="CP6" s="35">
        <f t="shared" si="5"/>
        <v>41.71</v>
      </c>
      <c r="CQ6" s="35">
        <f t="shared" si="5"/>
        <v>47.02</v>
      </c>
      <c r="CR6" s="33" t="str">
        <f>IF(CR7="-","【-】","【"&amp;SUBSTITUTE(TEXT(CR7,"#,##0.00"),"-","△")&amp;"】")</f>
        <v>【53.19】</v>
      </c>
      <c r="CS6" s="35">
        <f t="shared" ref="CS6:DB6" si="6">CS7</f>
        <v>92.41</v>
      </c>
      <c r="CT6" s="35">
        <f>CT7</f>
        <v>92.41</v>
      </c>
      <c r="CU6" s="35">
        <f>CU7</f>
        <v>92.41</v>
      </c>
      <c r="CV6" s="35">
        <f>CV7</f>
        <v>92.41</v>
      </c>
      <c r="CW6" s="35">
        <f t="shared" si="6"/>
        <v>92.41</v>
      </c>
      <c r="CX6" s="35">
        <f t="shared" si="6"/>
        <v>61.85</v>
      </c>
      <c r="CY6" s="35">
        <f t="shared" si="6"/>
        <v>64.14</v>
      </c>
      <c r="CZ6" s="35">
        <f t="shared" si="6"/>
        <v>63.89</v>
      </c>
      <c r="DA6" s="35">
        <f t="shared" si="6"/>
        <v>64.7</v>
      </c>
      <c r="DB6" s="35">
        <f t="shared" si="6"/>
        <v>65.38</v>
      </c>
      <c r="DC6" s="33" t="str">
        <f>IF(DC7="-","【-】","【"&amp;SUBSTITUTE(TEXT(DC7,"#,##0.00"),"-","△")&amp;"】")</f>
        <v>【75.85】</v>
      </c>
      <c r="DD6" s="35">
        <f t="shared" ref="DD6:DM6" si="7">DD7</f>
        <v>10.88</v>
      </c>
      <c r="DE6" s="35">
        <f>DE7</f>
        <v>15.03</v>
      </c>
      <c r="DF6" s="35">
        <f>DF7</f>
        <v>17.46</v>
      </c>
      <c r="DG6" s="35">
        <f>DG7</f>
        <v>21.35</v>
      </c>
      <c r="DH6" s="35">
        <f t="shared" si="7"/>
        <v>25.23</v>
      </c>
      <c r="DI6" s="35">
        <f t="shared" si="7"/>
        <v>52.21</v>
      </c>
      <c r="DJ6" s="35">
        <f t="shared" si="7"/>
        <v>54.51</v>
      </c>
      <c r="DK6" s="35">
        <f t="shared" si="7"/>
        <v>55.38</v>
      </c>
      <c r="DL6" s="35">
        <f t="shared" si="7"/>
        <v>56.07</v>
      </c>
      <c r="DM6" s="35">
        <f t="shared" si="7"/>
        <v>55.87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32.03</v>
      </c>
      <c r="DU6" s="35">
        <f t="shared" si="8"/>
        <v>36.58</v>
      </c>
      <c r="DV6" s="35">
        <f t="shared" si="8"/>
        <v>40.880000000000003</v>
      </c>
      <c r="DW6" s="35">
        <f t="shared" si="8"/>
        <v>41.24</v>
      </c>
      <c r="DX6" s="35">
        <f t="shared" si="8"/>
        <v>39.020000000000003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6.39</v>
      </c>
      <c r="EB6" s="35">
        <f>EB7</f>
        <v>7.93</v>
      </c>
      <c r="EC6" s="35">
        <f>EC7</f>
        <v>0</v>
      </c>
      <c r="ED6" s="35">
        <f t="shared" si="9"/>
        <v>0</v>
      </c>
      <c r="EE6" s="35">
        <f t="shared" si="9"/>
        <v>0.11</v>
      </c>
      <c r="EF6" s="35">
        <f t="shared" si="9"/>
        <v>0.36</v>
      </c>
      <c r="EG6" s="35">
        <f t="shared" si="9"/>
        <v>0.12</v>
      </c>
      <c r="EH6" s="35">
        <f t="shared" si="9"/>
        <v>0.31</v>
      </c>
      <c r="EI6" s="35">
        <f t="shared" si="9"/>
        <v>0.03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15800</v>
      </c>
      <c r="L7" s="37" t="s">
        <v>96</v>
      </c>
      <c r="M7" s="38">
        <v>2</v>
      </c>
      <c r="N7" s="38">
        <v>10513</v>
      </c>
      <c r="O7" s="39" t="s">
        <v>97</v>
      </c>
      <c r="P7" s="39">
        <v>16.3</v>
      </c>
      <c r="Q7" s="38">
        <v>2</v>
      </c>
      <c r="R7" s="38">
        <v>14600</v>
      </c>
      <c r="S7" s="37" t="s">
        <v>98</v>
      </c>
      <c r="T7" s="40">
        <v>125.53</v>
      </c>
      <c r="U7" s="40">
        <v>130.74</v>
      </c>
      <c r="V7" s="40">
        <v>124.26</v>
      </c>
      <c r="W7" s="40">
        <v>124.26</v>
      </c>
      <c r="X7" s="40">
        <v>124.41</v>
      </c>
      <c r="Y7" s="40">
        <v>108.18</v>
      </c>
      <c r="Z7" s="40">
        <v>114.99</v>
      </c>
      <c r="AA7" s="40">
        <v>110.04</v>
      </c>
      <c r="AB7" s="40">
        <v>115</v>
      </c>
      <c r="AC7" s="41">
        <v>110.28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79.27</v>
      </c>
      <c r="AK7" s="40">
        <v>75.56</v>
      </c>
      <c r="AL7" s="40">
        <v>68.38</v>
      </c>
      <c r="AM7" s="40">
        <v>66.13</v>
      </c>
      <c r="AN7" s="40">
        <v>70.209999999999994</v>
      </c>
      <c r="AO7" s="40">
        <v>29.72</v>
      </c>
      <c r="AP7" s="40">
        <v>466.49</v>
      </c>
      <c r="AQ7" s="40">
        <v>737.48</v>
      </c>
      <c r="AR7" s="40">
        <v>602.46</v>
      </c>
      <c r="AS7" s="40">
        <v>529.34</v>
      </c>
      <c r="AT7" s="40">
        <v>581.85</v>
      </c>
      <c r="AU7" s="40">
        <v>680.22</v>
      </c>
      <c r="AV7" s="40">
        <v>786.06</v>
      </c>
      <c r="AW7" s="40">
        <v>771.18</v>
      </c>
      <c r="AX7" s="40">
        <v>815.18</v>
      </c>
      <c r="AY7" s="40">
        <v>808.62</v>
      </c>
      <c r="AZ7" s="40">
        <v>473</v>
      </c>
      <c r="BA7" s="40">
        <v>1055.6600000000001</v>
      </c>
      <c r="BB7" s="40">
        <v>1062.4100000000001</v>
      </c>
      <c r="BC7" s="40">
        <v>1076.21</v>
      </c>
      <c r="BD7" s="40">
        <v>1048.23</v>
      </c>
      <c r="BE7" s="40">
        <v>1002.78</v>
      </c>
      <c r="BF7" s="40">
        <v>504.73</v>
      </c>
      <c r="BG7" s="40">
        <v>450.91</v>
      </c>
      <c r="BH7" s="40">
        <v>444.01</v>
      </c>
      <c r="BI7" s="40">
        <v>413.29</v>
      </c>
      <c r="BJ7" s="40">
        <v>408.48</v>
      </c>
      <c r="BK7" s="40">
        <v>233.74</v>
      </c>
      <c r="BL7" s="40">
        <v>125.91</v>
      </c>
      <c r="BM7" s="40">
        <v>131.22999999999999</v>
      </c>
      <c r="BN7" s="40">
        <v>124.61</v>
      </c>
      <c r="BO7" s="40">
        <v>124.59</v>
      </c>
      <c r="BP7" s="40">
        <v>124.81</v>
      </c>
      <c r="BQ7" s="40">
        <v>92.2</v>
      </c>
      <c r="BR7" s="40">
        <v>103.39</v>
      </c>
      <c r="BS7" s="40">
        <v>96.49</v>
      </c>
      <c r="BT7" s="40">
        <v>101.92</v>
      </c>
      <c r="BU7" s="40">
        <v>98.05</v>
      </c>
      <c r="BV7" s="40">
        <v>106.87</v>
      </c>
      <c r="BW7" s="40">
        <v>23.03</v>
      </c>
      <c r="BX7" s="40">
        <v>22.1</v>
      </c>
      <c r="BY7" s="40">
        <v>23.27</v>
      </c>
      <c r="BZ7" s="40">
        <v>23.27</v>
      </c>
      <c r="CA7" s="40">
        <v>23.23</v>
      </c>
      <c r="CB7" s="40">
        <v>34.33</v>
      </c>
      <c r="CC7" s="40">
        <v>30.96</v>
      </c>
      <c r="CD7" s="40">
        <v>33.229999999999997</v>
      </c>
      <c r="CE7" s="40">
        <v>31.6</v>
      </c>
      <c r="CF7" s="40">
        <v>33.26</v>
      </c>
      <c r="CG7" s="40">
        <v>20.260000000000002</v>
      </c>
      <c r="CH7" s="40">
        <v>65.510000000000005</v>
      </c>
      <c r="CI7" s="40">
        <v>41.62</v>
      </c>
      <c r="CJ7" s="40">
        <v>56.36</v>
      </c>
      <c r="CK7" s="40">
        <v>74.260000000000005</v>
      </c>
      <c r="CL7" s="40">
        <v>66.540000000000006</v>
      </c>
      <c r="CM7" s="40">
        <v>44.05</v>
      </c>
      <c r="CN7" s="40">
        <v>45.51</v>
      </c>
      <c r="CO7" s="40">
        <v>44.67</v>
      </c>
      <c r="CP7" s="40">
        <v>41.71</v>
      </c>
      <c r="CQ7" s="40">
        <v>47.02</v>
      </c>
      <c r="CR7" s="40">
        <v>53.19</v>
      </c>
      <c r="CS7" s="40">
        <v>92.41</v>
      </c>
      <c r="CT7" s="40">
        <v>92.41</v>
      </c>
      <c r="CU7" s="40">
        <v>92.41</v>
      </c>
      <c r="CV7" s="40">
        <v>92.41</v>
      </c>
      <c r="CW7" s="40">
        <v>92.41</v>
      </c>
      <c r="CX7" s="40">
        <v>61.85</v>
      </c>
      <c r="CY7" s="40">
        <v>64.14</v>
      </c>
      <c r="CZ7" s="40">
        <v>63.89</v>
      </c>
      <c r="DA7" s="40">
        <v>64.7</v>
      </c>
      <c r="DB7" s="40">
        <v>65.38</v>
      </c>
      <c r="DC7" s="40">
        <v>75.849999999999994</v>
      </c>
      <c r="DD7" s="40">
        <v>10.88</v>
      </c>
      <c r="DE7" s="40">
        <v>15.03</v>
      </c>
      <c r="DF7" s="40">
        <v>17.46</v>
      </c>
      <c r="DG7" s="40">
        <v>21.35</v>
      </c>
      <c r="DH7" s="40">
        <v>25.23</v>
      </c>
      <c r="DI7" s="40">
        <v>52.21</v>
      </c>
      <c r="DJ7" s="40">
        <v>54.51</v>
      </c>
      <c r="DK7" s="40">
        <v>55.38</v>
      </c>
      <c r="DL7" s="40">
        <v>56.07</v>
      </c>
      <c r="DM7" s="40">
        <v>55.87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32.03</v>
      </c>
      <c r="DU7" s="40">
        <v>36.58</v>
      </c>
      <c r="DV7" s="40">
        <v>40.880000000000003</v>
      </c>
      <c r="DW7" s="40">
        <v>41.24</v>
      </c>
      <c r="DX7" s="40">
        <v>39.020000000000003</v>
      </c>
      <c r="DY7" s="40">
        <v>49.58</v>
      </c>
      <c r="DZ7" s="40">
        <v>0</v>
      </c>
      <c r="EA7" s="40">
        <v>6.39</v>
      </c>
      <c r="EB7" s="40">
        <v>7.93</v>
      </c>
      <c r="EC7" s="40">
        <v>0</v>
      </c>
      <c r="ED7" s="40">
        <v>0</v>
      </c>
      <c r="EE7" s="40">
        <v>0.11</v>
      </c>
      <c r="EF7" s="40">
        <v>0.36</v>
      </c>
      <c r="EG7" s="40">
        <v>0.12</v>
      </c>
      <c r="EH7" s="40">
        <v>0.31</v>
      </c>
      <c r="EI7" s="40">
        <v>0.03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125.53</v>
      </c>
      <c r="V11" s="48">
        <f>IF(U6="-",NA(),U6)</f>
        <v>130.74</v>
      </c>
      <c r="W11" s="48">
        <f>IF(V6="-",NA(),V6)</f>
        <v>124.26</v>
      </c>
      <c r="X11" s="48">
        <f>IF(W6="-",NA(),W6)</f>
        <v>124.26</v>
      </c>
      <c r="Y11" s="48">
        <f>IF(X6="-",NA(),X6)</f>
        <v>124.41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466.49</v>
      </c>
      <c r="AR11" s="48">
        <f>IF(AQ6="-",NA(),AQ6)</f>
        <v>737.48</v>
      </c>
      <c r="AS11" s="48">
        <f>IF(AR6="-",NA(),AR6)</f>
        <v>602.46</v>
      </c>
      <c r="AT11" s="48">
        <f>IF(AS6="-",NA(),AS6)</f>
        <v>529.34</v>
      </c>
      <c r="AU11" s="48">
        <f>IF(AT6="-",NA(),AT6)</f>
        <v>581.85</v>
      </c>
      <c r="BA11" s="47" t="s">
        <v>23</v>
      </c>
      <c r="BB11" s="48">
        <f>IF(BA6="-",NA(),BA6)</f>
        <v>1055.6600000000001</v>
      </c>
      <c r="BC11" s="48">
        <f>IF(BB6="-",NA(),BB6)</f>
        <v>1062.4100000000001</v>
      </c>
      <c r="BD11" s="48">
        <f>IF(BC6="-",NA(),BC6)</f>
        <v>1076.21</v>
      </c>
      <c r="BE11" s="48">
        <f>IF(BD6="-",NA(),BD6)</f>
        <v>1048.23</v>
      </c>
      <c r="BF11" s="48">
        <f>IF(BE6="-",NA(),BE6)</f>
        <v>1002.78</v>
      </c>
      <c r="BL11" s="47" t="s">
        <v>23</v>
      </c>
      <c r="BM11" s="48">
        <f>IF(BL6="-",NA(),BL6)</f>
        <v>125.91</v>
      </c>
      <c r="BN11" s="48">
        <f>IF(BM6="-",NA(),BM6)</f>
        <v>131.22999999999999</v>
      </c>
      <c r="BO11" s="48">
        <f>IF(BN6="-",NA(),BN6)</f>
        <v>124.61</v>
      </c>
      <c r="BP11" s="48">
        <f>IF(BO6="-",NA(),BO6)</f>
        <v>124.59</v>
      </c>
      <c r="BQ11" s="48">
        <f>IF(BP6="-",NA(),BP6)</f>
        <v>124.81</v>
      </c>
      <c r="BW11" s="47" t="s">
        <v>23</v>
      </c>
      <c r="BX11" s="48">
        <f>IF(BW6="-",NA(),BW6)</f>
        <v>23.03</v>
      </c>
      <c r="BY11" s="48">
        <f>IF(BX6="-",NA(),BX6)</f>
        <v>22.1</v>
      </c>
      <c r="BZ11" s="48">
        <f>IF(BY6="-",NA(),BY6)</f>
        <v>23.27</v>
      </c>
      <c r="CA11" s="48">
        <f>IF(BZ6="-",NA(),BZ6)</f>
        <v>23.27</v>
      </c>
      <c r="CB11" s="48">
        <f>IF(CA6="-",NA(),CA6)</f>
        <v>23.23</v>
      </c>
      <c r="CH11" s="47" t="s">
        <v>23</v>
      </c>
      <c r="CI11" s="48">
        <f>IF(CH6="-",NA(),CH6)</f>
        <v>65.510000000000005</v>
      </c>
      <c r="CJ11" s="48">
        <f>IF(CI6="-",NA(),CI6)</f>
        <v>41.62</v>
      </c>
      <c r="CK11" s="48">
        <f>IF(CJ6="-",NA(),CJ6)</f>
        <v>56.36</v>
      </c>
      <c r="CL11" s="48">
        <f>IF(CK6="-",NA(),CK6)</f>
        <v>74.260000000000005</v>
      </c>
      <c r="CM11" s="48">
        <f>IF(CL6="-",NA(),CL6)</f>
        <v>66.540000000000006</v>
      </c>
      <c r="CS11" s="47" t="s">
        <v>23</v>
      </c>
      <c r="CT11" s="48">
        <f>IF(CS6="-",NA(),CS6)</f>
        <v>92.41</v>
      </c>
      <c r="CU11" s="48">
        <f>IF(CT6="-",NA(),CT6)</f>
        <v>92.41</v>
      </c>
      <c r="CV11" s="48">
        <f>IF(CU6="-",NA(),CU6)</f>
        <v>92.41</v>
      </c>
      <c r="CW11" s="48">
        <f>IF(CV6="-",NA(),CV6)</f>
        <v>92.41</v>
      </c>
      <c r="CX11" s="48">
        <f>IF(CW6="-",NA(),CW6)</f>
        <v>92.41</v>
      </c>
      <c r="DD11" s="47" t="s">
        <v>23</v>
      </c>
      <c r="DE11" s="48">
        <f>IF(DD6="-",NA(),DD6)</f>
        <v>10.88</v>
      </c>
      <c r="DF11" s="48">
        <f>IF(DE6="-",NA(),DE6)</f>
        <v>15.03</v>
      </c>
      <c r="DG11" s="48">
        <f>IF(DF6="-",NA(),DF6)</f>
        <v>17.46</v>
      </c>
      <c r="DH11" s="48">
        <f>IF(DG6="-",NA(),DG6)</f>
        <v>21.35</v>
      </c>
      <c r="DI11" s="48">
        <f>IF(DH6="-",NA(),DH6)</f>
        <v>25.23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6.39</v>
      </c>
      <c r="EC11" s="48">
        <f>IF(EB6="-",NA(),EB6)</f>
        <v>7.93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108.18</v>
      </c>
      <c r="V12" s="48">
        <f>IF(Z6="-",NA(),Z6)</f>
        <v>114.99</v>
      </c>
      <c r="W12" s="48">
        <f>IF(AA6="-",NA(),AA6)</f>
        <v>110.04</v>
      </c>
      <c r="X12" s="48">
        <f>IF(AB6="-",NA(),AB6)</f>
        <v>115</v>
      </c>
      <c r="Y12" s="48">
        <f>IF(AC6="-",NA(),AC6)</f>
        <v>110.28</v>
      </c>
      <c r="AE12" s="47" t="s">
        <v>24</v>
      </c>
      <c r="AF12" s="48">
        <f>IF(AJ6="-",NA(),AJ6)</f>
        <v>79.27</v>
      </c>
      <c r="AG12" s="48">
        <f t="shared" ref="AG12:AJ12" si="10">IF(AK6="-",NA(),AK6)</f>
        <v>75.56</v>
      </c>
      <c r="AH12" s="48">
        <f t="shared" si="10"/>
        <v>68.38</v>
      </c>
      <c r="AI12" s="48">
        <f t="shared" si="10"/>
        <v>66.13</v>
      </c>
      <c r="AJ12" s="48">
        <f t="shared" si="10"/>
        <v>70.209999999999994</v>
      </c>
      <c r="AP12" s="47" t="s">
        <v>24</v>
      </c>
      <c r="AQ12" s="48">
        <f>IF(AU6="-",NA(),AU6)</f>
        <v>680.22</v>
      </c>
      <c r="AR12" s="48">
        <f t="shared" ref="AR12:AU12" si="11">IF(AV6="-",NA(),AV6)</f>
        <v>786.06</v>
      </c>
      <c r="AS12" s="48">
        <f t="shared" si="11"/>
        <v>771.18</v>
      </c>
      <c r="AT12" s="48">
        <f t="shared" si="11"/>
        <v>815.18</v>
      </c>
      <c r="AU12" s="48">
        <f t="shared" si="11"/>
        <v>808.62</v>
      </c>
      <c r="BA12" s="47" t="s">
        <v>24</v>
      </c>
      <c r="BB12" s="48">
        <f>IF(BF6="-",NA(),BF6)</f>
        <v>504.73</v>
      </c>
      <c r="BC12" s="48">
        <f t="shared" ref="BC12:BF12" si="12">IF(BG6="-",NA(),BG6)</f>
        <v>450.91</v>
      </c>
      <c r="BD12" s="48">
        <f t="shared" si="12"/>
        <v>444.01</v>
      </c>
      <c r="BE12" s="48">
        <f t="shared" si="12"/>
        <v>413.29</v>
      </c>
      <c r="BF12" s="48">
        <f t="shared" si="12"/>
        <v>408.48</v>
      </c>
      <c r="BL12" s="47" t="s">
        <v>24</v>
      </c>
      <c r="BM12" s="48">
        <f>IF(BQ6="-",NA(),BQ6)</f>
        <v>92.2</v>
      </c>
      <c r="BN12" s="48">
        <f t="shared" ref="BN12:BQ12" si="13">IF(BR6="-",NA(),BR6)</f>
        <v>103.39</v>
      </c>
      <c r="BO12" s="48">
        <f t="shared" si="13"/>
        <v>96.49</v>
      </c>
      <c r="BP12" s="48">
        <f t="shared" si="13"/>
        <v>101.92</v>
      </c>
      <c r="BQ12" s="48">
        <f t="shared" si="13"/>
        <v>98.05</v>
      </c>
      <c r="BW12" s="47" t="s">
        <v>24</v>
      </c>
      <c r="BX12" s="48">
        <f>IF(CB6="-",NA(),CB6)</f>
        <v>34.33</v>
      </c>
      <c r="BY12" s="48">
        <f t="shared" ref="BY12:CB12" si="14">IF(CC6="-",NA(),CC6)</f>
        <v>30.96</v>
      </c>
      <c r="BZ12" s="48">
        <f t="shared" si="14"/>
        <v>33.229999999999997</v>
      </c>
      <c r="CA12" s="48">
        <f t="shared" si="14"/>
        <v>31.6</v>
      </c>
      <c r="CB12" s="48">
        <f t="shared" si="14"/>
        <v>33.26</v>
      </c>
      <c r="CH12" s="47" t="s">
        <v>24</v>
      </c>
      <c r="CI12" s="48">
        <f>IF(CM6="-",NA(),CM6)</f>
        <v>44.05</v>
      </c>
      <c r="CJ12" s="48">
        <f t="shared" ref="CJ12:CM12" si="15">IF(CN6="-",NA(),CN6)</f>
        <v>45.51</v>
      </c>
      <c r="CK12" s="48">
        <f t="shared" si="15"/>
        <v>44.67</v>
      </c>
      <c r="CL12" s="48">
        <f t="shared" si="15"/>
        <v>41.71</v>
      </c>
      <c r="CM12" s="48">
        <f t="shared" si="15"/>
        <v>47.02</v>
      </c>
      <c r="CS12" s="47" t="s">
        <v>24</v>
      </c>
      <c r="CT12" s="48">
        <f>IF(CX6="-",NA(),CX6)</f>
        <v>61.85</v>
      </c>
      <c r="CU12" s="48">
        <f t="shared" ref="CU12:CX12" si="16">IF(CY6="-",NA(),CY6)</f>
        <v>64.14</v>
      </c>
      <c r="CV12" s="48">
        <f t="shared" si="16"/>
        <v>63.89</v>
      </c>
      <c r="CW12" s="48">
        <f t="shared" si="16"/>
        <v>64.7</v>
      </c>
      <c r="CX12" s="48">
        <f t="shared" si="16"/>
        <v>65.38</v>
      </c>
      <c r="DD12" s="47" t="s">
        <v>24</v>
      </c>
      <c r="DE12" s="48">
        <f>IF(DI6="-",NA(),DI6)</f>
        <v>52.21</v>
      </c>
      <c r="DF12" s="48">
        <f t="shared" ref="DF12:DI12" si="17">IF(DJ6="-",NA(),DJ6)</f>
        <v>54.51</v>
      </c>
      <c r="DG12" s="48">
        <f t="shared" si="17"/>
        <v>55.38</v>
      </c>
      <c r="DH12" s="48">
        <f t="shared" si="17"/>
        <v>56.07</v>
      </c>
      <c r="DI12" s="48">
        <f t="shared" si="17"/>
        <v>55.87</v>
      </c>
      <c r="DO12" s="47" t="s">
        <v>24</v>
      </c>
      <c r="DP12" s="48">
        <f>IF(DT6="-",NA(),DT6)</f>
        <v>32.03</v>
      </c>
      <c r="DQ12" s="48">
        <f t="shared" ref="DQ12:DT12" si="18">IF(DU6="-",NA(),DU6)</f>
        <v>36.58</v>
      </c>
      <c r="DR12" s="48">
        <f t="shared" si="18"/>
        <v>40.880000000000003</v>
      </c>
      <c r="DS12" s="48">
        <f t="shared" si="18"/>
        <v>41.24</v>
      </c>
      <c r="DT12" s="48">
        <f t="shared" si="18"/>
        <v>39.020000000000003</v>
      </c>
      <c r="DZ12" s="47" t="s">
        <v>24</v>
      </c>
      <c r="EA12" s="48">
        <f>IF(EE6="-",NA(),EE6)</f>
        <v>0.11</v>
      </c>
      <c r="EB12" s="48">
        <f t="shared" ref="EB12:EE12" si="19">IF(EF6="-",NA(),EF6)</f>
        <v>0.36</v>
      </c>
      <c r="EC12" s="48">
        <f t="shared" si="19"/>
        <v>0.12</v>
      </c>
      <c r="ED12" s="48">
        <f t="shared" si="19"/>
        <v>0.31</v>
      </c>
      <c r="EE12" s="48">
        <f t="shared" si="19"/>
        <v>0.03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2023-12-05T01:31:39Z</dcterms:created>
  <dcterms:modified xsi:type="dcterms:W3CDTF">2024-03-07T05:28:31Z</dcterms:modified>
  <cp:category/>
</cp:coreProperties>
</file>