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5\★経営比較分析表\下水【経営比較分析表】2022_172090_46_1718\"/>
    </mc:Choice>
  </mc:AlternateContent>
  <workbookProtection workbookAlgorithmName="SHA-512" workbookHashValue="/bPaIYfXo0gl3daoJSaiFgDo/0Gl/lJIef25PjvYx4yAlQ6Vc9EV73lc3RGR6TTiq6RAPwKY0XJD+HBxFo5aQw==" workbookSaltValue="XsTuZZxuBi1CYF+gNl9qw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<sst xmlns="http://schemas.openxmlformats.org/spreadsheetml/2006/main" count="289" uniqueCount="117">
  <si>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</si>
  <si>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</si>
  <si>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</si>
  <si>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</si>
  <si>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</si>
  <si>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</si>
  <si>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</si>
  <si>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</si>
  <si>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</si>
  <si>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</si>
  <si>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</si>
  <si>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</si>
  <si>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</si>
  <si>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</si>
  <si>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</si>
  <si>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</si>
  <si>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</si>
  <si>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</si>
  <si>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</si>
  <si>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</si>
  <si>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</si>
  <si>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</si>
  <si>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</si>
  <si>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</si>
  <si>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</si>
  <si>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</si>
  <si>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</si>
  <si>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</si>
  <si>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</si>
  <si>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</si>
  <si>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</si>
  <si>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</si>
  <si>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</si>
  <si>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</si>
  <si>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</si>
  <si>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</si>
  <si>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</si>
  <si>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</si>
  <si>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</si>
  <si>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</si>
  <si>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</si>
  <si>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</si>
  <si>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</si>
  <si>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</si>
  <si>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</si>
  <si>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</si>
  <si>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</si>
  <si>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</si>
  <si>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</si>
  <si>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</si>
  <si>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</si>
  <si>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</si>
  <si>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</si>
  <si>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</si>
  <si>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</si>
  <si>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</si>
  <si>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</si>
  <si>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</si>
  <si>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</si>
  <si>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</si>
  <si>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</si>
  <si>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</si>
  <si>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</si>
  <si>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</si>
  <si>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</si>
  <si>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</si>
  <si>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</si>
  <si>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</si>
  <si>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</si>
  <si>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</si>
  <si>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</si>
  <si>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</si>
  <si>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</si>
  <si>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</si>
  <si>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</si>
  <si>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</si>
  <si>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</si>
  <si>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</si>
  <si>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</si>
  <si>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</si>
  <si>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</si>
  <si>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</si>
  <si>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</si>
  <si>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</si>
  <si>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</si>
  <si>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</si>
  <si>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</si>
  <si>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</si>
  <si>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</si>
  <si>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</si>
  <si>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</si>
  <si>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</si>
  <si>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</si>
  <si>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</si>
  <si>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</si>
  <si>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</si>
  <si>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</si>
  <si>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</si>
  <si>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</si>
  <si>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</si>
  <si>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</si>
  <si>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</si>
  <si>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</si>
  <si>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</si>
  <si>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</si>
  <si>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</si>
  <si>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</si>
  <si>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</si>
  <si>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</si>
  <si>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</si>
  <si>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</si>
  <si>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</si>
  <si>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</si>
  <si>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</si>
  <si>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事業規模が小さく区域内人口も減少傾向にあるため、収益も少ない。経常収支比率は黒字を示す100％以上となっているが、一般会計からの繰入金により事業運営を行っている状況である。経費回収率については100％を下回っており、使用料収入で回収すべき経費を使用料で賄えてない。
　移管された既存浄化槽の管理業務が主なため、現在企業債借入は無く、清掃や修繕等の維持管理業務を行っている。</t>
    <rPh sb="1" eb="3">
      <t>ジギョウ</t>
    </rPh>
    <rPh sb="3" eb="5">
      <t>キボ</t>
    </rPh>
    <rPh sb="6" eb="7">
      <t>チイ</t>
    </rPh>
    <rPh sb="9" eb="12">
      <t>クイキナイ</t>
    </rPh>
    <rPh sb="12" eb="14">
      <t>ジンコウ</t>
    </rPh>
    <rPh sb="15" eb="17">
      <t>ゲンショウ</t>
    </rPh>
    <rPh sb="17" eb="19">
      <t>ケイコウ</t>
    </rPh>
    <rPh sb="25" eb="27">
      <t>シュウエキ</t>
    </rPh>
    <rPh sb="28" eb="29">
      <t>スク</t>
    </rPh>
    <rPh sb="32" eb="34">
      <t>ケイジョウ</t>
    </rPh>
    <rPh sb="34" eb="36">
      <t>シュウシ</t>
    </rPh>
    <rPh sb="36" eb="38">
      <t>ヒリツ</t>
    </rPh>
    <rPh sb="39" eb="41">
      <t>クロジ</t>
    </rPh>
    <rPh sb="42" eb="43">
      <t>シメ</t>
    </rPh>
    <rPh sb="48" eb="50">
      <t>イジョウ</t>
    </rPh>
    <rPh sb="58" eb="60">
      <t>イッパン</t>
    </rPh>
    <rPh sb="60" eb="62">
      <t>カイケイ</t>
    </rPh>
    <rPh sb="65" eb="67">
      <t>クリイレ</t>
    </rPh>
    <rPh sb="67" eb="68">
      <t>キン</t>
    </rPh>
    <rPh sb="71" eb="73">
      <t>ジギョウ</t>
    </rPh>
    <rPh sb="73" eb="75">
      <t>ウンエイ</t>
    </rPh>
    <rPh sb="76" eb="77">
      <t>オコナ</t>
    </rPh>
    <rPh sb="81" eb="83">
      <t>ジョウキョウ</t>
    </rPh>
    <rPh sb="87" eb="89">
      <t>ケイヒ</t>
    </rPh>
    <rPh sb="89" eb="91">
      <t>カイシュウ</t>
    </rPh>
    <rPh sb="91" eb="92">
      <t>リツ</t>
    </rPh>
    <rPh sb="102" eb="104">
      <t>シタマワ</t>
    </rPh>
    <rPh sb="109" eb="112">
      <t>シヨウリョウ</t>
    </rPh>
    <rPh sb="112" eb="114">
      <t>シュウニュウ</t>
    </rPh>
    <rPh sb="115" eb="117">
      <t>カイシュウ</t>
    </rPh>
    <rPh sb="120" eb="122">
      <t>ケイヒ</t>
    </rPh>
    <rPh sb="123" eb="125">
      <t>シヨウ</t>
    </rPh>
    <rPh sb="125" eb="126">
      <t>リョウ</t>
    </rPh>
    <rPh sb="127" eb="128">
      <t>マカナ</t>
    </rPh>
    <rPh sb="135" eb="137">
      <t>イカン</t>
    </rPh>
    <rPh sb="140" eb="142">
      <t>キゾン</t>
    </rPh>
    <rPh sb="142" eb="145">
      <t>ジョウカソウ</t>
    </rPh>
    <rPh sb="146" eb="148">
      <t>カンリ</t>
    </rPh>
    <rPh sb="148" eb="150">
      <t>ギョウム</t>
    </rPh>
    <rPh sb="151" eb="152">
      <t>オモ</t>
    </rPh>
    <rPh sb="156" eb="158">
      <t>ゲンザイ</t>
    </rPh>
    <rPh sb="158" eb="160">
      <t>キギョウ</t>
    </rPh>
    <rPh sb="160" eb="161">
      <t>サイ</t>
    </rPh>
    <rPh sb="161" eb="163">
      <t>カリイレ</t>
    </rPh>
    <rPh sb="164" eb="165">
      <t>ナ</t>
    </rPh>
    <rPh sb="167" eb="169">
      <t>セイソウ</t>
    </rPh>
    <rPh sb="170" eb="172">
      <t>シュウゼン</t>
    </rPh>
    <rPh sb="172" eb="173">
      <t>トウ</t>
    </rPh>
    <rPh sb="174" eb="176">
      <t>イジ</t>
    </rPh>
    <rPh sb="176" eb="178">
      <t>カンリ</t>
    </rPh>
    <rPh sb="178" eb="180">
      <t>ギョウム</t>
    </rPh>
    <rPh sb="181" eb="182">
      <t>オコナ</t>
    </rPh>
    <phoneticPr fontId="4"/>
  </si>
  <si>
    <t>　浄化槽の整備時期が集中している為、今後は修繕及び更新時期についても同時期に発生することが予想される。
　事業規模が小さく使用料収入の大幅な増加は見込めないが、使用料の見直し及び一層の経営改善を行い、より効率的な維持管理に努めていく。</t>
    <rPh sb="1" eb="4">
      <t>ジョウカソウ</t>
    </rPh>
    <rPh sb="5" eb="7">
      <t>セイビ</t>
    </rPh>
    <rPh sb="7" eb="9">
      <t>ジキ</t>
    </rPh>
    <rPh sb="10" eb="12">
      <t>シュウチュウ</t>
    </rPh>
    <rPh sb="16" eb="17">
      <t>タメ</t>
    </rPh>
    <rPh sb="18" eb="20">
      <t>コンゴ</t>
    </rPh>
    <rPh sb="21" eb="23">
      <t>シュウゼン</t>
    </rPh>
    <rPh sb="23" eb="24">
      <t>オヨ</t>
    </rPh>
    <rPh sb="25" eb="27">
      <t>コウシン</t>
    </rPh>
    <rPh sb="27" eb="29">
      <t>ジキ</t>
    </rPh>
    <rPh sb="34" eb="37">
      <t>ドウジキ</t>
    </rPh>
    <rPh sb="38" eb="40">
      <t>ハッセイ</t>
    </rPh>
    <rPh sb="45" eb="47">
      <t>ヨソウ</t>
    </rPh>
    <rPh sb="53" eb="55">
      <t>ジギョウ</t>
    </rPh>
    <rPh sb="55" eb="57">
      <t>キボ</t>
    </rPh>
    <rPh sb="58" eb="59">
      <t>チイ</t>
    </rPh>
    <rPh sb="61" eb="64">
      <t>シヨウリョウ</t>
    </rPh>
    <rPh sb="64" eb="66">
      <t>シュウニュウ</t>
    </rPh>
    <rPh sb="67" eb="69">
      <t>オオハバ</t>
    </rPh>
    <rPh sb="70" eb="72">
      <t>ゾウカ</t>
    </rPh>
    <rPh sb="73" eb="75">
      <t>ミコ</t>
    </rPh>
    <rPh sb="80" eb="83">
      <t>シヨウリョウ</t>
    </rPh>
    <rPh sb="84" eb="86">
      <t>ミナオ</t>
    </rPh>
    <rPh sb="87" eb="88">
      <t>オヨ</t>
    </rPh>
    <rPh sb="89" eb="91">
      <t>イッソウ</t>
    </rPh>
    <rPh sb="92" eb="94">
      <t>ケイエイ</t>
    </rPh>
    <rPh sb="94" eb="96">
      <t>カイゼン</t>
    </rPh>
    <rPh sb="97" eb="98">
      <t>オコナ</t>
    </rPh>
    <rPh sb="102" eb="105">
      <t>コウリツテキ</t>
    </rPh>
    <rPh sb="106" eb="108">
      <t>イジ</t>
    </rPh>
    <rPh sb="111" eb="112">
      <t>ツト</t>
    </rPh>
    <phoneticPr fontId="4"/>
  </si>
  <si>
    <t>　浄化槽について耐用年数を経過したものはないが、ブロワー等の機器修繕等は増加傾向にある。今後は老朽化による浄化槽更新や更新に伴う財源確保が課題である。</t>
    <rPh sb="1" eb="3">
      <t>ジョウカ</t>
    </rPh>
    <rPh sb="3" eb="4">
      <t>ソウ</t>
    </rPh>
    <rPh sb="8" eb="10">
      <t>タイヨウ</t>
    </rPh>
    <rPh sb="10" eb="12">
      <t>ネンスウ</t>
    </rPh>
    <rPh sb="13" eb="15">
      <t>ケイカ</t>
    </rPh>
    <rPh sb="44" eb="46">
      <t>コンゴ</t>
    </rPh>
    <rPh sb="47" eb="50">
      <t>ロウキュウカ</t>
    </rPh>
    <rPh sb="53" eb="56">
      <t>ジョウカソウ</t>
    </rPh>
    <rPh sb="56" eb="58">
      <t>コウシン</t>
    </rPh>
    <rPh sb="59" eb="61">
      <t>コウシン</t>
    </rPh>
    <rPh sb="62" eb="63">
      <t>トモナ</t>
    </rPh>
    <rPh sb="64" eb="66">
      <t>ザイゲン</t>
    </rPh>
    <rPh sb="66" eb="68">
      <t>カクホ</t>
    </rPh>
    <rPh sb="69" eb="7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</si>
</sst>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8C-4E53-A3F6-E1420A189A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8C-4E53-A3F6-E1420A189A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52.38</c:v>
                </c:pt>
                <c:pt idx="3">
                  <c:v>57.14</c:v>
                </c:pt>
                <c:pt idx="4">
                  <c:v>57.14</c:v>
                </c:pt>
              </c:numCache>
            </c:numRef>
          </c:val>
          <c:extLst>
            <c:ext xmlns:c16="http://schemas.microsoft.com/office/drawing/2014/chart" uri="{C3380CC4-5D6E-409C-BE32-E72D297353CC}">
              <c16:uniqueId val="{00000000-2EFA-4AAE-ABD3-44143D8765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56.29</c:v>
                </c:pt>
                <c:pt idx="3">
                  <c:v>59.69</c:v>
                </c:pt>
                <c:pt idx="4">
                  <c:v>60.64</c:v>
                </c:pt>
              </c:numCache>
            </c:numRef>
          </c:val>
          <c:smooth val="0"/>
          <c:extLst>
            <c:ext xmlns:c16="http://schemas.microsoft.com/office/drawing/2014/chart" uri="{C3380CC4-5D6E-409C-BE32-E72D297353CC}">
              <c16:uniqueId val="{00000001-2EFA-4AAE-ABD3-44143D8765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67.48</c:v>
                </c:pt>
                <c:pt idx="3">
                  <c:v>68.55</c:v>
                </c:pt>
                <c:pt idx="4">
                  <c:v>69.540000000000006</c:v>
                </c:pt>
              </c:numCache>
            </c:numRef>
          </c:val>
          <c:extLst>
            <c:ext xmlns:c16="http://schemas.microsoft.com/office/drawing/2014/chart" uri="{C3380CC4-5D6E-409C-BE32-E72D297353CC}">
              <c16:uniqueId val="{00000000-8A36-481B-8EA1-9D841C1BD9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54.06</c:v>
                </c:pt>
                <c:pt idx="3">
                  <c:v>67.73</c:v>
                </c:pt>
                <c:pt idx="4">
                  <c:v>72.97</c:v>
                </c:pt>
              </c:numCache>
            </c:numRef>
          </c:val>
          <c:smooth val="0"/>
          <c:extLst>
            <c:ext xmlns:c16="http://schemas.microsoft.com/office/drawing/2014/chart" uri="{C3380CC4-5D6E-409C-BE32-E72D297353CC}">
              <c16:uniqueId val="{00000001-8A36-481B-8EA1-9D841C1BD9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101.35</c:v>
                </c:pt>
                <c:pt idx="3">
                  <c:v>114.07</c:v>
                </c:pt>
                <c:pt idx="4">
                  <c:v>119.8</c:v>
                </c:pt>
              </c:numCache>
            </c:numRef>
          </c:val>
          <c:extLst>
            <c:ext xmlns:c16="http://schemas.microsoft.com/office/drawing/2014/chart" uri="{C3380CC4-5D6E-409C-BE32-E72D297353CC}">
              <c16:uniqueId val="{00000000-39AE-40BE-9362-317E5B73C1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109.67</c:v>
                </c:pt>
                <c:pt idx="3">
                  <c:v>104.53</c:v>
                </c:pt>
                <c:pt idx="4">
                  <c:v>92.01</c:v>
                </c:pt>
              </c:numCache>
            </c:numRef>
          </c:val>
          <c:smooth val="0"/>
          <c:extLst>
            <c:ext xmlns:c16="http://schemas.microsoft.com/office/drawing/2014/chart" uri="{C3380CC4-5D6E-409C-BE32-E72D297353CC}">
              <c16:uniqueId val="{00000001-39AE-40BE-9362-317E5B73C1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7.06</c:v>
                </c:pt>
                <c:pt idx="3">
                  <c:v>14.62</c:v>
                </c:pt>
                <c:pt idx="4">
                  <c:v>22.19</c:v>
                </c:pt>
              </c:numCache>
            </c:numRef>
          </c:val>
          <c:extLst>
            <c:ext xmlns:c16="http://schemas.microsoft.com/office/drawing/2014/chart" uri="{C3380CC4-5D6E-409C-BE32-E72D297353CC}">
              <c16:uniqueId val="{00000000-5D6F-4167-B8F0-D39F6A3CDF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23.54</c:v>
                </c:pt>
                <c:pt idx="3">
                  <c:v>28.45</c:v>
                </c:pt>
                <c:pt idx="4">
                  <c:v>33.56</c:v>
                </c:pt>
              </c:numCache>
            </c:numRef>
          </c:val>
          <c:smooth val="0"/>
          <c:extLst>
            <c:ext xmlns:c16="http://schemas.microsoft.com/office/drawing/2014/chart" uri="{C3380CC4-5D6E-409C-BE32-E72D297353CC}">
              <c16:uniqueId val="{00000001-5D6F-4167-B8F0-D39F6A3CDF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D4-4D22-ABE7-E0CCA585C5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D4-4D22-ABE7-E0CCA585C5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41-4FBF-B1D6-13444D5A51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25.28</c:v>
                </c:pt>
                <c:pt idx="3">
                  <c:v>24.21</c:v>
                </c:pt>
                <c:pt idx="4" formatCode="#,##0.00;&quot;△&quot;#,##0.00">
                  <c:v>0</c:v>
                </c:pt>
              </c:numCache>
            </c:numRef>
          </c:val>
          <c:smooth val="0"/>
          <c:extLst>
            <c:ext xmlns:c16="http://schemas.microsoft.com/office/drawing/2014/chart" uri="{C3380CC4-5D6E-409C-BE32-E72D297353CC}">
              <c16:uniqueId val="{00000001-0741-4FBF-B1D6-13444D5A51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105.84</c:v>
                </c:pt>
                <c:pt idx="3">
                  <c:v>169.76</c:v>
                </c:pt>
                <c:pt idx="4">
                  <c:v>242.78</c:v>
                </c:pt>
              </c:numCache>
            </c:numRef>
          </c:val>
          <c:extLst>
            <c:ext xmlns:c16="http://schemas.microsoft.com/office/drawing/2014/chart" uri="{C3380CC4-5D6E-409C-BE32-E72D297353CC}">
              <c16:uniqueId val="{00000000-C6C6-4BFE-B3D2-EB3152C4D7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261.99</c:v>
                </c:pt>
                <c:pt idx="3">
                  <c:v>267.27</c:v>
                </c:pt>
                <c:pt idx="4">
                  <c:v>276.67</c:v>
                </c:pt>
              </c:numCache>
            </c:numRef>
          </c:val>
          <c:smooth val="0"/>
          <c:extLst>
            <c:ext xmlns:c16="http://schemas.microsoft.com/office/drawing/2014/chart" uri="{C3380CC4-5D6E-409C-BE32-E72D297353CC}">
              <c16:uniqueId val="{00000001-C6C6-4BFE-B3D2-EB3152C4D7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05-4619-A80F-28A2D6F332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745.86</c:v>
                </c:pt>
                <c:pt idx="3">
                  <c:v>407.37</c:v>
                </c:pt>
                <c:pt idx="4">
                  <c:v>461.71</c:v>
                </c:pt>
              </c:numCache>
            </c:numRef>
          </c:val>
          <c:smooth val="0"/>
          <c:extLst>
            <c:ext xmlns:c16="http://schemas.microsoft.com/office/drawing/2014/chart" uri="{C3380CC4-5D6E-409C-BE32-E72D297353CC}">
              <c16:uniqueId val="{00000001-8F05-4619-A80F-28A2D6F332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58.92</c:v>
                </c:pt>
                <c:pt idx="3">
                  <c:v>60.54</c:v>
                </c:pt>
                <c:pt idx="4">
                  <c:v>65.19</c:v>
                </c:pt>
              </c:numCache>
            </c:numRef>
          </c:val>
          <c:extLst>
            <c:ext xmlns:c16="http://schemas.microsoft.com/office/drawing/2014/chart" uri="{C3380CC4-5D6E-409C-BE32-E72D297353CC}">
              <c16:uniqueId val="{00000000-8C91-4878-AB6D-5ED1DD88E2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38.090000000000003</c:v>
                </c:pt>
                <c:pt idx="3">
                  <c:v>59.67</c:v>
                </c:pt>
                <c:pt idx="4">
                  <c:v>54.97</c:v>
                </c:pt>
              </c:numCache>
            </c:numRef>
          </c:val>
          <c:smooth val="0"/>
          <c:extLst>
            <c:ext xmlns:c16="http://schemas.microsoft.com/office/drawing/2014/chart" uri="{C3380CC4-5D6E-409C-BE32-E72D297353CC}">
              <c16:uniqueId val="{00000001-8C91-4878-AB6D-5ED1DD88E2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175.51</c:v>
                </c:pt>
                <c:pt idx="3">
                  <c:v>188.32</c:v>
                </c:pt>
                <c:pt idx="4">
                  <c:v>175.44</c:v>
                </c:pt>
              </c:numCache>
            </c:numRef>
          </c:val>
          <c:extLst>
            <c:ext xmlns:c16="http://schemas.microsoft.com/office/drawing/2014/chart" uri="{C3380CC4-5D6E-409C-BE32-E72D297353CC}">
              <c16:uniqueId val="{00000000-E4CE-4B7E-9812-D3432AE2E9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609.26</c:v>
                </c:pt>
                <c:pt idx="3">
                  <c:v>406.8</c:v>
                </c:pt>
                <c:pt idx="4">
                  <c:v>430.17</c:v>
                </c:pt>
              </c:numCache>
            </c:numRef>
          </c:val>
          <c:smooth val="0"/>
          <c:extLst>
            <c:ext xmlns:c16="http://schemas.microsoft.com/office/drawing/2014/chart" uri="{C3380CC4-5D6E-409C-BE32-E72D297353CC}">
              <c16:uniqueId val="{00000001-E4CE-4B7E-9812-D3432AE2E9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かほく市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L3</v>
      </c>
      <c r="X8" s="40"/>
      <c r="Y8" s="40"/>
      <c r="Z8" s="40"/>
      <c r="AA8" s="40"/>
      <c r="AB8" s="40"/>
      <c r="AC8" s="40"/>
      <c r="AD8" s="41" t="str">
        <f>データ!$M$6</f>
        <v>非設置</v>
      </c>
      <c r="AE8" s="41"/>
      <c r="AF8" s="41"/>
      <c r="AG8" s="41"/>
      <c r="AH8" s="41"/>
      <c r="AI8" s="41"/>
      <c r="AJ8" s="41"/>
      <c r="AK8" s="3"/>
      <c r="AL8" s="42">
        <f>データ!S6</f>
        <v>35931</v>
      </c>
      <c r="AM8" s="42"/>
      <c r="AN8" s="42"/>
      <c r="AO8" s="42"/>
      <c r="AP8" s="42"/>
      <c r="AQ8" s="42"/>
      <c r="AR8" s="42"/>
      <c r="AS8" s="42"/>
      <c r="AT8" s="35">
        <f>データ!T6</f>
        <v>64.44</v>
      </c>
      <c r="AU8" s="35"/>
      <c r="AV8" s="35"/>
      <c r="AW8" s="35"/>
      <c r="AX8" s="35"/>
      <c r="AY8" s="35"/>
      <c r="AZ8" s="35"/>
      <c r="BA8" s="35"/>
      <c r="BB8" s="35">
        <f>データ!U6</f>
        <v>557.59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93.98</v>
      </c>
      <c r="J10" s="35"/>
      <c r="K10" s="35"/>
      <c r="L10" s="35"/>
      <c r="M10" s="35"/>
      <c r="N10" s="35"/>
      <c r="O10" s="35"/>
      <c r="P10" s="35">
        <f>データ!P6</f>
        <v>0.42</v>
      </c>
      <c r="Q10" s="35"/>
      <c r="R10" s="35"/>
      <c r="S10" s="35"/>
      <c r="T10" s="35"/>
      <c r="U10" s="35"/>
      <c r="V10" s="35"/>
      <c r="W10" s="35">
        <f>データ!Q6</f>
        <v>100</v>
      </c>
      <c r="X10" s="35"/>
      <c r="Y10" s="35"/>
      <c r="Z10" s="35"/>
      <c r="AA10" s="35"/>
      <c r="AB10" s="35"/>
      <c r="AC10" s="35"/>
      <c r="AD10" s="42">
        <f>データ!R6</f>
        <v>2442</v>
      </c>
      <c r="AE10" s="42"/>
      <c r="AF10" s="42"/>
      <c r="AG10" s="42"/>
      <c r="AH10" s="42"/>
      <c r="AI10" s="42"/>
      <c r="AJ10" s="42"/>
      <c r="AK10" s="2"/>
      <c r="AL10" s="42">
        <f>データ!V6</f>
        <v>151</v>
      </c>
      <c r="AM10" s="42"/>
      <c r="AN10" s="42"/>
      <c r="AO10" s="42"/>
      <c r="AP10" s="42"/>
      <c r="AQ10" s="42"/>
      <c r="AR10" s="42"/>
      <c r="AS10" s="42"/>
      <c r="AT10" s="35">
        <f>データ!W6</f>
        <v>7.0000000000000007E-2</v>
      </c>
      <c r="AU10" s="35"/>
      <c r="AV10" s="35"/>
      <c r="AW10" s="35"/>
      <c r="AX10" s="35"/>
      <c r="AY10" s="35"/>
      <c r="AZ10" s="35"/>
      <c r="BA10" s="35"/>
      <c r="BB10" s="35">
        <f>データ!X6</f>
        <v>2157.14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GrS7ilbIPqxb4sN9eAutTypyz05jlWqsicSuFfwOnMNmlEsPUu5voI7hqMAUbnqQLRYm2uDuTolrjVW+mJi4qw==" saltValue="qTfxMgWhpvdQmhH3F/6e6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172090</v>
      </c>
      <c r="D6" s="19">
        <f t="shared" si="3"/>
        <v>46</v>
      </c>
      <c r="E6" s="19">
        <f t="shared" si="3"/>
        <v>18</v>
      </c>
      <c r="F6" s="19">
        <f t="shared" si="3"/>
        <v>1</v>
      </c>
      <c r="G6" s="19">
        <f t="shared" si="3"/>
        <v>0</v>
      </c>
      <c r="H6" s="19" t="str">
        <f t="shared" si="3"/>
        <v>石川県　かほく市</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93.98</v>
      </c>
      <c r="P6" s="20">
        <f t="shared" si="3"/>
        <v>0.42</v>
      </c>
      <c r="Q6" s="20">
        <f t="shared" si="3"/>
        <v>100</v>
      </c>
      <c r="R6" s="20">
        <f t="shared" si="3"/>
        <v>2442</v>
      </c>
      <c r="S6" s="20">
        <f t="shared" si="3"/>
        <v>35931</v>
      </c>
      <c r="T6" s="20">
        <f t="shared" si="3"/>
        <v>64.44</v>
      </c>
      <c r="U6" s="20">
        <f t="shared" si="3"/>
        <v>557.59</v>
      </c>
      <c r="V6" s="20">
        <f t="shared" si="3"/>
        <v>151</v>
      </c>
      <c r="W6" s="20">
        <f t="shared" si="3"/>
        <v>7.0000000000000007E-2</v>
      </c>
      <c r="X6" s="20">
        <f t="shared" si="3"/>
        <v>2157.14</v>
      </c>
      <c r="Y6" s="21" t="str">
        <f>IF(Y7="",NA(),Y7)</f>
        <v>-</v>
      </c>
      <c r="Z6" s="21" t="str">
        <f t="shared" ref="Z6:AH6" si="4">IF(Z7="",NA(),Z7)</f>
        <v>-</v>
      </c>
      <c r="AA6" s="21">
        <f t="shared" si="4"/>
        <v>101.35</v>
      </c>
      <c r="AB6" s="21">
        <f t="shared" si="4"/>
        <v>114.07</v>
      </c>
      <c r="AC6" s="21">
        <f t="shared" si="4"/>
        <v>119.8</v>
      </c>
      <c r="AD6" s="21" t="str">
        <f t="shared" si="4"/>
        <v>-</v>
      </c>
      <c r="AE6" s="21" t="str">
        <f t="shared" si="4"/>
        <v>-</v>
      </c>
      <c r="AF6" s="21">
        <f t="shared" si="4"/>
        <v>109.67</v>
      </c>
      <c r="AG6" s="21">
        <f t="shared" si="4"/>
        <v>104.53</v>
      </c>
      <c r="AH6" s="21">
        <f t="shared" si="4"/>
        <v>92.01</v>
      </c>
      <c r="AI6" s="20" t="str">
        <f>IF(AI7="","",IF(AI7="-","【-】","【"&amp;SUBSTITUTE(TEXT(AI7,"#,##0.00"),"-","△")&amp;"】"))</f>
        <v>【93.47】</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25.28</v>
      </c>
      <c r="AR6" s="21">
        <f t="shared" si="5"/>
        <v>24.21</v>
      </c>
      <c r="AS6" s="20">
        <f t="shared" si="5"/>
        <v>0</v>
      </c>
      <c r="AT6" s="20" t="str">
        <f>IF(AT7="","",IF(AT7="-","【-】","【"&amp;SUBSTITUTE(TEXT(AT7,"#,##0.00"),"-","△")&amp;"】"))</f>
        <v>【264.35】</v>
      </c>
      <c r="AU6" s="21" t="str">
        <f>IF(AU7="",NA(),AU7)</f>
        <v>-</v>
      </c>
      <c r="AV6" s="21" t="str">
        <f t="shared" ref="AV6:BD6" si="6">IF(AV7="",NA(),AV7)</f>
        <v>-</v>
      </c>
      <c r="AW6" s="21">
        <f t="shared" si="6"/>
        <v>105.84</v>
      </c>
      <c r="AX6" s="21">
        <f t="shared" si="6"/>
        <v>169.76</v>
      </c>
      <c r="AY6" s="21">
        <f t="shared" si="6"/>
        <v>242.78</v>
      </c>
      <c r="AZ6" s="21" t="str">
        <f t="shared" si="6"/>
        <v>-</v>
      </c>
      <c r="BA6" s="21" t="str">
        <f t="shared" si="6"/>
        <v>-</v>
      </c>
      <c r="BB6" s="21">
        <f t="shared" si="6"/>
        <v>261.99</v>
      </c>
      <c r="BC6" s="21">
        <f t="shared" si="6"/>
        <v>267.27</v>
      </c>
      <c r="BD6" s="21">
        <f t="shared" si="6"/>
        <v>276.67</v>
      </c>
      <c r="BE6" s="20" t="str">
        <f>IF(BE7="","",IF(BE7="-","【-】","【"&amp;SUBSTITUTE(TEXT(BE7,"#,##0.00"),"-","△")&amp;"】"))</f>
        <v>【155.91】</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745.86</v>
      </c>
      <c r="BN6" s="21">
        <f t="shared" si="7"/>
        <v>407.37</v>
      </c>
      <c r="BO6" s="21">
        <f t="shared" si="7"/>
        <v>461.71</v>
      </c>
      <c r="BP6" s="20" t="str">
        <f>IF(BP7="","",IF(BP7="-","【-】","【"&amp;SUBSTITUTE(TEXT(BP7,"#,##0.00"),"-","△")&amp;"】"))</f>
        <v>【881.57】</v>
      </c>
      <c r="BQ6" s="21" t="str">
        <f>IF(BQ7="",NA(),BQ7)</f>
        <v>-</v>
      </c>
      <c r="BR6" s="21" t="str">
        <f t="shared" ref="BR6:BZ6" si="8">IF(BR7="",NA(),BR7)</f>
        <v>-</v>
      </c>
      <c r="BS6" s="21">
        <f t="shared" si="8"/>
        <v>58.92</v>
      </c>
      <c r="BT6" s="21">
        <f t="shared" si="8"/>
        <v>60.54</v>
      </c>
      <c r="BU6" s="21">
        <f t="shared" si="8"/>
        <v>65.19</v>
      </c>
      <c r="BV6" s="21" t="str">
        <f t="shared" si="8"/>
        <v>-</v>
      </c>
      <c r="BW6" s="21" t="str">
        <f t="shared" si="8"/>
        <v>-</v>
      </c>
      <c r="BX6" s="21">
        <f t="shared" si="8"/>
        <v>38.090000000000003</v>
      </c>
      <c r="BY6" s="21">
        <f t="shared" si="8"/>
        <v>59.67</v>
      </c>
      <c r="BZ6" s="21">
        <f t="shared" si="8"/>
        <v>54.97</v>
      </c>
      <c r="CA6" s="20" t="str">
        <f>IF(CA7="","",IF(CA7="-","【-】","【"&amp;SUBSTITUTE(TEXT(CA7,"#,##0.00"),"-","△")&amp;"】"))</f>
        <v>【46.46】</v>
      </c>
      <c r="CB6" s="21" t="str">
        <f>IF(CB7="",NA(),CB7)</f>
        <v>-</v>
      </c>
      <c r="CC6" s="21" t="str">
        <f t="shared" ref="CC6:CK6" si="9">IF(CC7="",NA(),CC7)</f>
        <v>-</v>
      </c>
      <c r="CD6" s="21">
        <f t="shared" si="9"/>
        <v>175.51</v>
      </c>
      <c r="CE6" s="21">
        <f t="shared" si="9"/>
        <v>188.32</v>
      </c>
      <c r="CF6" s="21">
        <f t="shared" si="9"/>
        <v>175.44</v>
      </c>
      <c r="CG6" s="21" t="str">
        <f t="shared" si="9"/>
        <v>-</v>
      </c>
      <c r="CH6" s="21" t="str">
        <f t="shared" si="9"/>
        <v>-</v>
      </c>
      <c r="CI6" s="21">
        <f t="shared" si="9"/>
        <v>609.26</v>
      </c>
      <c r="CJ6" s="21">
        <f t="shared" si="9"/>
        <v>406.8</v>
      </c>
      <c r="CK6" s="21">
        <f t="shared" si="9"/>
        <v>430.17</v>
      </c>
      <c r="CL6" s="20" t="str">
        <f>IF(CL7="","",IF(CL7="-","【-】","【"&amp;SUBSTITUTE(TEXT(CL7,"#,##0.00"),"-","△")&amp;"】"))</f>
        <v>【339.86】</v>
      </c>
      <c r="CM6" s="21" t="str">
        <f>IF(CM7="",NA(),CM7)</f>
        <v>-</v>
      </c>
      <c r="CN6" s="21" t="str">
        <f t="shared" ref="CN6:CV6" si="10">IF(CN7="",NA(),CN7)</f>
        <v>-</v>
      </c>
      <c r="CO6" s="21">
        <f t="shared" si="10"/>
        <v>52.38</v>
      </c>
      <c r="CP6" s="21">
        <f t="shared" si="10"/>
        <v>57.14</v>
      </c>
      <c r="CQ6" s="21">
        <f t="shared" si="10"/>
        <v>57.14</v>
      </c>
      <c r="CR6" s="21" t="str">
        <f t="shared" si="10"/>
        <v>-</v>
      </c>
      <c r="CS6" s="21" t="str">
        <f t="shared" si="10"/>
        <v>-</v>
      </c>
      <c r="CT6" s="21">
        <f t="shared" si="10"/>
        <v>56.29</v>
      </c>
      <c r="CU6" s="21">
        <f t="shared" si="10"/>
        <v>59.69</v>
      </c>
      <c r="CV6" s="21">
        <f t="shared" si="10"/>
        <v>60.64</v>
      </c>
      <c r="CW6" s="20" t="str">
        <f>IF(CW7="","",IF(CW7="-","【-】","【"&amp;SUBSTITUTE(TEXT(CW7,"#,##0.00"),"-","△")&amp;"】"))</f>
        <v>【45.78】</v>
      </c>
      <c r="CX6" s="21" t="str">
        <f>IF(CX7="",NA(),CX7)</f>
        <v>-</v>
      </c>
      <c r="CY6" s="21" t="str">
        <f t="shared" ref="CY6:DG6" si="11">IF(CY7="",NA(),CY7)</f>
        <v>-</v>
      </c>
      <c r="CZ6" s="21">
        <f t="shared" si="11"/>
        <v>67.48</v>
      </c>
      <c r="DA6" s="21">
        <f t="shared" si="11"/>
        <v>68.55</v>
      </c>
      <c r="DB6" s="21">
        <f t="shared" si="11"/>
        <v>69.540000000000006</v>
      </c>
      <c r="DC6" s="21" t="str">
        <f t="shared" si="11"/>
        <v>-</v>
      </c>
      <c r="DD6" s="21" t="str">
        <f t="shared" si="11"/>
        <v>-</v>
      </c>
      <c r="DE6" s="21">
        <f t="shared" si="11"/>
        <v>54.06</v>
      </c>
      <c r="DF6" s="21">
        <f t="shared" si="11"/>
        <v>67.73</v>
      </c>
      <c r="DG6" s="21">
        <f t="shared" si="11"/>
        <v>72.97</v>
      </c>
      <c r="DH6" s="20" t="str">
        <f>IF(DH7="","",IF(DH7="-","【-】","【"&amp;SUBSTITUTE(TEXT(DH7,"#,##0.00"),"-","△")&amp;"】"))</f>
        <v>【81.82】</v>
      </c>
      <c r="DI6" s="21" t="str">
        <f>IF(DI7="",NA(),DI7)</f>
        <v>-</v>
      </c>
      <c r="DJ6" s="21" t="str">
        <f t="shared" ref="DJ6:DR6" si="12">IF(DJ7="",NA(),DJ7)</f>
        <v>-</v>
      </c>
      <c r="DK6" s="21">
        <f t="shared" si="12"/>
        <v>7.06</v>
      </c>
      <c r="DL6" s="21">
        <f t="shared" si="12"/>
        <v>14.62</v>
      </c>
      <c r="DM6" s="21">
        <f t="shared" si="12"/>
        <v>22.19</v>
      </c>
      <c r="DN6" s="21" t="str">
        <f t="shared" si="12"/>
        <v>-</v>
      </c>
      <c r="DO6" s="21" t="str">
        <f t="shared" si="12"/>
        <v>-</v>
      </c>
      <c r="DP6" s="21">
        <f t="shared" si="12"/>
        <v>23.54</v>
      </c>
      <c r="DQ6" s="21">
        <f t="shared" si="12"/>
        <v>28.45</v>
      </c>
      <c r="DR6" s="21">
        <f t="shared" si="12"/>
        <v>33.56</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172090</v>
      </c>
      <c r="D7" s="23">
        <v>46</v>
      </c>
      <c r="E7" s="23">
        <v>18</v>
      </c>
      <c r="F7" s="23">
        <v>1</v>
      </c>
      <c r="G7" s="23">
        <v>0</v>
      </c>
      <c r="H7" s="23" t="s">
        <v>96</v>
      </c>
      <c r="I7" s="23" t="s">
        <v>97</v>
      </c>
      <c r="J7" s="23" t="s">
        <v>98</v>
      </c>
      <c r="K7" s="23" t="s">
        <v>99</v>
      </c>
      <c r="L7" s="23" t="s">
        <v>100</v>
      </c>
      <c r="M7" s="23" t="s">
        <v>101</v>
      </c>
      <c r="N7" s="24" t="s">
        <v>102</v>
      </c>
      <c r="O7" s="24">
        <v>93.98</v>
      </c>
      <c r="P7" s="24">
        <v>0.42</v>
      </c>
      <c r="Q7" s="24">
        <v>100</v>
      </c>
      <c r="R7" s="24">
        <v>2442</v>
      </c>
      <c r="S7" s="24">
        <v>35931</v>
      </c>
      <c r="T7" s="24">
        <v>64.44</v>
      </c>
      <c r="U7" s="24">
        <v>557.59</v>
      </c>
      <c r="V7" s="24">
        <v>151</v>
      </c>
      <c r="W7" s="24">
        <v>7.0000000000000007E-2</v>
      </c>
      <c r="X7" s="24">
        <v>2157.14</v>
      </c>
      <c r="Y7" s="24" t="s">
        <v>102</v>
      </c>
      <c r="Z7" s="24" t="s">
        <v>102</v>
      </c>
      <c r="AA7" s="24">
        <v>101.35</v>
      </c>
      <c r="AB7" s="24">
        <v>114.07</v>
      </c>
      <c r="AC7" s="24">
        <v>119.8</v>
      </c>
      <c r="AD7" s="24" t="s">
        <v>102</v>
      </c>
      <c r="AE7" s="24" t="s">
        <v>102</v>
      </c>
      <c r="AF7" s="24">
        <v>109.67</v>
      </c>
      <c r="AG7" s="24">
        <v>104.53</v>
      </c>
      <c r="AH7" s="24">
        <v>92.01</v>
      </c>
      <c r="AI7" s="24">
        <v>93.47</v>
      </c>
      <c r="AJ7" s="24" t="s">
        <v>102</v>
      </c>
      <c r="AK7" s="24" t="s">
        <v>102</v>
      </c>
      <c r="AL7" s="24">
        <v>0</v>
      </c>
      <c r="AM7" s="24">
        <v>0</v>
      </c>
      <c r="AN7" s="24">
        <v>0</v>
      </c>
      <c r="AO7" s="24" t="s">
        <v>102</v>
      </c>
      <c r="AP7" s="24" t="s">
        <v>102</v>
      </c>
      <c r="AQ7" s="24">
        <v>25.28</v>
      </c>
      <c r="AR7" s="24">
        <v>24.21</v>
      </c>
      <c r="AS7" s="24">
        <v>0</v>
      </c>
      <c r="AT7" s="24">
        <v>264.35000000000002</v>
      </c>
      <c r="AU7" s="24" t="s">
        <v>102</v>
      </c>
      <c r="AV7" s="24" t="s">
        <v>102</v>
      </c>
      <c r="AW7" s="24">
        <v>105.84</v>
      </c>
      <c r="AX7" s="24">
        <v>169.76</v>
      </c>
      <c r="AY7" s="24">
        <v>242.78</v>
      </c>
      <c r="AZ7" s="24" t="s">
        <v>102</v>
      </c>
      <c r="BA7" s="24" t="s">
        <v>102</v>
      </c>
      <c r="BB7" s="24">
        <v>261.99</v>
      </c>
      <c r="BC7" s="24">
        <v>267.27</v>
      </c>
      <c r="BD7" s="24">
        <v>276.67</v>
      </c>
      <c r="BE7" s="24">
        <v>155.91</v>
      </c>
      <c r="BF7" s="24" t="s">
        <v>102</v>
      </c>
      <c r="BG7" s="24" t="s">
        <v>102</v>
      </c>
      <c r="BH7" s="24">
        <v>0</v>
      </c>
      <c r="BI7" s="24">
        <v>0</v>
      </c>
      <c r="BJ7" s="24">
        <v>0</v>
      </c>
      <c r="BK7" s="24" t="s">
        <v>102</v>
      </c>
      <c r="BL7" s="24" t="s">
        <v>102</v>
      </c>
      <c r="BM7" s="24">
        <v>745.86</v>
      </c>
      <c r="BN7" s="24">
        <v>407.37</v>
      </c>
      <c r="BO7" s="24">
        <v>461.71</v>
      </c>
      <c r="BP7" s="24">
        <v>881.57</v>
      </c>
      <c r="BQ7" s="24" t="s">
        <v>102</v>
      </c>
      <c r="BR7" s="24" t="s">
        <v>102</v>
      </c>
      <c r="BS7" s="24">
        <v>58.92</v>
      </c>
      <c r="BT7" s="24">
        <v>60.54</v>
      </c>
      <c r="BU7" s="24">
        <v>65.19</v>
      </c>
      <c r="BV7" s="24" t="s">
        <v>102</v>
      </c>
      <c r="BW7" s="24" t="s">
        <v>102</v>
      </c>
      <c r="BX7" s="24">
        <v>38.090000000000003</v>
      </c>
      <c r="BY7" s="24">
        <v>59.67</v>
      </c>
      <c r="BZ7" s="24">
        <v>54.97</v>
      </c>
      <c r="CA7" s="24">
        <v>46.46</v>
      </c>
      <c r="CB7" s="24" t="s">
        <v>102</v>
      </c>
      <c r="CC7" s="24" t="s">
        <v>102</v>
      </c>
      <c r="CD7" s="24">
        <v>175.51</v>
      </c>
      <c r="CE7" s="24">
        <v>188.32</v>
      </c>
      <c r="CF7" s="24">
        <v>175.44</v>
      </c>
      <c r="CG7" s="24" t="s">
        <v>102</v>
      </c>
      <c r="CH7" s="24" t="s">
        <v>102</v>
      </c>
      <c r="CI7" s="24">
        <v>609.26</v>
      </c>
      <c r="CJ7" s="24">
        <v>406.8</v>
      </c>
      <c r="CK7" s="24">
        <v>430.17</v>
      </c>
      <c r="CL7" s="24">
        <v>339.86</v>
      </c>
      <c r="CM7" s="24" t="s">
        <v>102</v>
      </c>
      <c r="CN7" s="24" t="s">
        <v>102</v>
      </c>
      <c r="CO7" s="24">
        <v>52.38</v>
      </c>
      <c r="CP7" s="24">
        <v>57.14</v>
      </c>
      <c r="CQ7" s="24">
        <v>57.14</v>
      </c>
      <c r="CR7" s="24" t="s">
        <v>102</v>
      </c>
      <c r="CS7" s="24" t="s">
        <v>102</v>
      </c>
      <c r="CT7" s="24">
        <v>56.29</v>
      </c>
      <c r="CU7" s="24">
        <v>59.69</v>
      </c>
      <c r="CV7" s="24">
        <v>60.64</v>
      </c>
      <c r="CW7" s="24">
        <v>45.78</v>
      </c>
      <c r="CX7" s="24" t="s">
        <v>102</v>
      </c>
      <c r="CY7" s="24" t="s">
        <v>102</v>
      </c>
      <c r="CZ7" s="24">
        <v>67.48</v>
      </c>
      <c r="DA7" s="24">
        <v>68.55</v>
      </c>
      <c r="DB7" s="24">
        <v>69.540000000000006</v>
      </c>
      <c r="DC7" s="24" t="s">
        <v>102</v>
      </c>
      <c r="DD7" s="24" t="s">
        <v>102</v>
      </c>
      <c r="DE7" s="24">
        <v>54.06</v>
      </c>
      <c r="DF7" s="24">
        <v>67.73</v>
      </c>
      <c r="DG7" s="24">
        <v>72.97</v>
      </c>
      <c r="DH7" s="24">
        <v>81.819999999999993</v>
      </c>
      <c r="DI7" s="24" t="s">
        <v>102</v>
      </c>
      <c r="DJ7" s="24" t="s">
        <v>102</v>
      </c>
      <c r="DK7" s="24">
        <v>7.06</v>
      </c>
      <c r="DL7" s="24">
        <v>14.62</v>
      </c>
      <c r="DM7" s="24">
        <v>22.19</v>
      </c>
      <c r="DN7" s="24" t="s">
        <v>102</v>
      </c>
      <c r="DO7" s="24" t="s">
        <v>102</v>
      </c>
      <c r="DP7" s="24">
        <v>23.54</v>
      </c>
      <c r="DQ7" s="24">
        <v>28.45</v>
      </c>
      <c r="DR7" s="24">
        <v>33.56</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2024-01-30T04:41:09Z</cp:lastPrinted>
  <dcterms:created xsi:type="dcterms:W3CDTF">2023-12-12T01:08:51Z</dcterms:created>
  <dcterms:modified xsi:type="dcterms:W3CDTF">2024-01-30T04:41:10Z</dcterms:modified>
  <cp:category/>
</cp:coreProperties>
</file>