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地域整備課\05.企業経理係\001_上水道\経営比較分析表\R5（R4分）\"/>
    </mc:Choice>
  </mc:AlternateContent>
  <xr:revisionPtr revIDLastSave="0" documentId="13_ncr:1_{2D99B162-F34D-44A0-A688-235DA2D66933}" xr6:coauthVersionLast="47" xr6:coauthVersionMax="47" xr10:uidLastSave="{00000000-0000-0000-0000-000000000000}"/>
  <workbookProtection workbookAlgorithmName="SHA-512" workbookHashValue="P71z91GIUxtMRo+dgzHnIvuOgCUUE4Es+6NCte2o0Qiq+kf/6PNrhG8EHXBLDpH3ervTGiCaqlqkRsnrz3JZ1Q==" workbookSaltValue="XiTS9zg4hoI8Oyr2THi2YQ==" workbookSpinCount="100000" lockStructure="1"/>
  <bookViews>
    <workbookView xWindow="-135" yWindow="1410" windowWidth="23970" windowHeight="1561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W10" i="4" s="1"/>
  <c r="P6" i="5"/>
  <c r="P10" i="4" s="1"/>
  <c r="O6" i="5"/>
  <c r="I10" i="4" s="1"/>
  <c r="N6" i="5"/>
  <c r="M6" i="5"/>
  <c r="AD8" i="4" s="1"/>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F85" i="4"/>
  <c r="E85" i="4"/>
  <c r="BB10" i="4"/>
  <c r="AT10" i="4"/>
  <c r="AL10" i="4"/>
  <c r="B10" i="4"/>
  <c r="BB8" i="4"/>
  <c r="P8" i="4"/>
  <c r="I8" i="4"/>
  <c r="B8"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<sst xmlns="http://schemas.openxmlformats.org/spreadsheetml/2006/main" count="228" uniqueCount="116">
  <si>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</si>
  <si>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</si>
  <si>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</si>
  <si>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</si>
  <si>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</si>
  <si>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</si>
  <si>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</si>
  <si>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</si>
  <si>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</si>
  <si>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</si>
  <si>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</si>
  <si>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</si>
  <si>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</si>
  <si>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</si>
  <si>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</si>
  <si>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</si>
  <si>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</si>
  <si>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</si>
  <si>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</si>
  <si>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</si>
  <si>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</si>
  <si>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</si>
  <si>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</si>
  <si>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</si>
  <si>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</si>
  <si>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</si>
  <si>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</si>
  <si>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</si>
  <si>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</si>
  <si>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</si>
  <si>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</si>
  <si>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</si>
  <si>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</si>
  <si>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</si>
  <si>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</si>
  <si>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</si>
  <si>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</si>
  <si>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</si>
  <si>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</si>
  <si>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</si>
  <si>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</si>
  <si>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</si>
  <si>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</si>
  <si>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</si>
  <si>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</si>
  <si>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</si>
  <si>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</si>
  <si>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</si>
  <si>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</si>
  <si>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</si>
  <si>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</si>
  <si>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</si>
  <si>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</si>
  <si>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</si>
  <si>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</si>
  <si>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</si>
  <si>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</si>
  <si>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</si>
  <si>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</si>
  <si>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</si>
  <si>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</si>
  <si>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</si>
  <si>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</si>
  <si>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</si>
  <si>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</si>
  <si>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</si>
  <si>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</si>
  <si>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</si>
  <si>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</si>
  <si>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</si>
  <si>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</si>
  <si>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</si>
  <si>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</si>
  <si>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</si>
  <si>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</si>
  <si>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</si>
  <si>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</si>
  <si>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</si>
  <si>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</si>
  <si>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</si>
  <si>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</si>
  <si>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</si>
  <si>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</si>
  <si>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</si>
  <si>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</si>
  <si>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</si>
  <si>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</si>
  <si>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</si>
  <si>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</si>
  <si>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</si>
  <si>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</si>
  <si>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</si>
  <si>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</si>
  <si>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</si>
  <si>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</si>
  <si>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</si>
  <si>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</si>
  <si>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</si>
  <si>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</si>
  <si>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</si>
  <si>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</si>
  <si>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</si>
  <si>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</si>
  <si>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</si>
  <si>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</si>
  <si>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</si>
  <si>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</si>
  <si>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</si>
  <si>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</si>
  <si>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</si>
  <si>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</si>
  <si>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</si>
  <si>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</si>
  <si>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②類似団体及び全国平均よりも低い水準にあるが、有形固定資産減価償却率は年々上昇しており、今後も耐用年数を迎える施設が増加していくことが予想される。このことから、新水道ビジョンをもとに計画的に管路等の更新を行い、経営のバランスを取りながら長寿命化に取り組んでいく必要がある。
③類似団体及び全国平均を下回っているものの、老朽管の更新事業を進めていることから、上昇傾向にある。</t>
    <phoneticPr fontId="4"/>
  </si>
  <si>
    <t xml:space="preserve">　現在のところ、経営は概ね安定しているといえる。しかし、人口減少による給水収益の減少は避けられず、施設の維持管理に係る費用の増加も見込まれるため、厳しい財政状況になることが予想される。一方で老朽施設の更新は必要であることから、費用と経営状況を正確に把握し、料金の適正化に向けた検討を含め、健全・効率的な経営を維持するよう努める。
　施設の更新については、中長期的な計画を立て、老朽施設の更新や施設の耐震化を実施していく。
</t>
    <rPh sb="35" eb="37">
      <t>キュウスイ</t>
    </rPh>
    <rPh sb="37" eb="39">
      <t>シュウエキ</t>
    </rPh>
    <rPh sb="49" eb="51">
      <t>シセツ</t>
    </rPh>
    <rPh sb="52" eb="56">
      <t>イジカンリ</t>
    </rPh>
    <rPh sb="57" eb="58">
      <t>カカ</t>
    </rPh>
    <rPh sb="65" eb="67">
      <t>ミコ</t>
    </rPh>
    <rPh sb="86" eb="88">
      <t>ヨソウ</t>
    </rPh>
    <rPh sb="103" eb="105">
      <t>ヒツヨウ</t>
    </rPh>
    <rPh sb="160" eb="161">
      <t>ツト</t>
    </rPh>
    <rPh sb="166" eb="168">
      <t>シセツ</t>
    </rPh>
    <rPh sb="169" eb="171">
      <t>コウシン</t>
    </rPh>
    <rPh sb="188" eb="192">
      <t>ロウキュウシセツ</t>
    </rPh>
    <rPh sb="193" eb="195">
      <t>コウシン</t>
    </rPh>
    <rPh sb="196" eb="198">
      <t>シセツ</t>
    </rPh>
    <rPh sb="199" eb="202">
      <t>タイシンカ</t>
    </rPh>
    <phoneticPr fontId="4"/>
  </si>
  <si>
    <t>①②収支は黒字で、累積欠損金もないことから健全経営であると言える。しかし、人口減少に伴い、特に一般家庭からの収益の減少が見込まれることから、より一層の経費節減に努めるなど、更なる経営改善に取り組む必要がある。
③100％を上回っており、短期的支払能力は確保されているといえる。
④基幹施設更新事業の完了に伴い減少傾向となっている。
⑤新型コロナウイルス感染症対策のため基本料金の減免を行った令和２年度を除き、給水にかかる費用を給水収益で賄えている。
⑥類似団体及び全国平均を上回っていることから、人口減少に伴う今後の給水収益の減少を鑑み、更なるコスト削減に努める。
⑦上昇傾向にあるものの、類似団体及び全国平均ともに下回っている。施設更新を行う際には、今後の水需要の動向を慎重に見極め、施設規模の見直しを検討する必要がある。
⑧類似団体及び全国平均を上回っているが、スマートメーターの導入や漏水調査を行うなど、漏水対策や老朽管更新を進め、更なる有収率の向上を図る。</t>
    <rPh sb="47" eb="49">
      <t>イッパン</t>
    </rPh>
    <rPh sb="54" eb="56">
      <t>シュウエキ</t>
    </rPh>
    <rPh sb="187" eb="188">
      <t>キン</t>
    </rPh>
    <rPh sb="213" eb="215">
      <t>キュウスイ</t>
    </rPh>
    <rPh sb="315" eb="319">
      <t>シセツコウシン</t>
    </rPh>
    <rPh sb="320" eb="321">
      <t>オコナ</t>
    </rPh>
    <rPh sb="322" eb="323">
      <t>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</si>
</sst>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0.44</c:v>
                </c:pt>
                <c:pt idx="1">
                  <c:v>0.09</c:v>
                </c:pt>
                <c:pt idx="2">
                  <c:v>0.21</c:v>
                </c:pt>
                <c:pt idx="3">
                  <c:v>0.3</c:v>
                </c:pt>
                <c:pt idx="4">
                  <c:v>0.38</c:v>
                </c:pt>
              </c:numCache>
            </c:numRef>
          </c:val>
          <c:extLst>
            <c:ext xmlns:c16="http://schemas.microsoft.com/office/drawing/2014/chart" uri="{C3380CC4-5D6E-409C-BE32-E72D297353CC}">
              <c16:uniqueId val="{00000000-145F-4B00-8107-ADC0C40B80C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145F-4B00-8107-ADC0C40B80C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50.16</c:v>
                </c:pt>
                <c:pt idx="1">
                  <c:v>48.84</c:v>
                </c:pt>
                <c:pt idx="2">
                  <c:v>54.16</c:v>
                </c:pt>
                <c:pt idx="3">
                  <c:v>54.2</c:v>
                </c:pt>
                <c:pt idx="4">
                  <c:v>54.27</c:v>
                </c:pt>
              </c:numCache>
            </c:numRef>
          </c:val>
          <c:extLst>
            <c:ext xmlns:c16="http://schemas.microsoft.com/office/drawing/2014/chart" uri="{C3380CC4-5D6E-409C-BE32-E72D297353CC}">
              <c16:uniqueId val="{00000000-5FD7-4F62-AD85-0809D65DA1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5FD7-4F62-AD85-0809D65DA1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94.24</c:v>
                </c:pt>
                <c:pt idx="1">
                  <c:v>94.28</c:v>
                </c:pt>
                <c:pt idx="2">
                  <c:v>94.27</c:v>
                </c:pt>
                <c:pt idx="3">
                  <c:v>94.28</c:v>
                </c:pt>
                <c:pt idx="4">
                  <c:v>94.26</c:v>
                </c:pt>
              </c:numCache>
            </c:numRef>
          </c:val>
          <c:extLst>
            <c:ext xmlns:c16="http://schemas.microsoft.com/office/drawing/2014/chart" uri="{C3380CC4-5D6E-409C-BE32-E72D297353CC}">
              <c16:uniqueId val="{00000000-30F5-4B7A-A677-F2396CFC3C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30F5-4B7A-A677-F2396CFC3C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114.38</c:v>
                </c:pt>
                <c:pt idx="1">
                  <c:v>112.93</c:v>
                </c:pt>
                <c:pt idx="2">
                  <c:v>109.31</c:v>
                </c:pt>
                <c:pt idx="3">
                  <c:v>109.03</c:v>
                </c:pt>
                <c:pt idx="4">
                  <c:v>112.76</c:v>
                </c:pt>
              </c:numCache>
            </c:numRef>
          </c:val>
          <c:extLst>
            <c:ext xmlns:c16="http://schemas.microsoft.com/office/drawing/2014/chart" uri="{C3380CC4-5D6E-409C-BE32-E72D297353CC}">
              <c16:uniqueId val="{00000000-DD10-47E9-901C-B7AD1A3E3D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DD10-47E9-901C-B7AD1A3E3D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42.34</c:v>
                </c:pt>
                <c:pt idx="1">
                  <c:v>44.67</c:v>
                </c:pt>
                <c:pt idx="2">
                  <c:v>46.63</c:v>
                </c:pt>
                <c:pt idx="3">
                  <c:v>48.41</c:v>
                </c:pt>
                <c:pt idx="4">
                  <c:v>49.09</c:v>
                </c:pt>
              </c:numCache>
            </c:numRef>
          </c:val>
          <c:extLst>
            <c:ext xmlns:c16="http://schemas.microsoft.com/office/drawing/2014/chart" uri="{C3380CC4-5D6E-409C-BE32-E72D297353CC}">
              <c16:uniqueId val="{00000000-FF14-472E-9C36-6A63923F56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FF14-472E-9C36-6A63923F56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4.79</c:v>
                </c:pt>
                <c:pt idx="1">
                  <c:v>8.86</c:v>
                </c:pt>
                <c:pt idx="2">
                  <c:v>9.7200000000000006</c:v>
                </c:pt>
                <c:pt idx="3">
                  <c:v>9.2799999999999994</c:v>
                </c:pt>
                <c:pt idx="4">
                  <c:v>8.69</c:v>
                </c:pt>
              </c:numCache>
            </c:numRef>
          </c:val>
          <c:extLst>
            <c:ext xmlns:c16="http://schemas.microsoft.com/office/drawing/2014/chart" uri="{C3380CC4-5D6E-409C-BE32-E72D297353CC}">
              <c16:uniqueId val="{00000000-C2A2-4C07-BB61-25C58AF20DA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C2A2-4C07-BB61-25C58AF20DA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36-45CD-85DF-8167F5F323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1836-45CD-85DF-8167F5F323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458.6</c:v>
                </c:pt>
                <c:pt idx="1">
                  <c:v>477.62</c:v>
                </c:pt>
                <c:pt idx="2">
                  <c:v>480.27</c:v>
                </c:pt>
                <c:pt idx="3">
                  <c:v>453.54</c:v>
                </c:pt>
                <c:pt idx="4">
                  <c:v>303.69</c:v>
                </c:pt>
              </c:numCache>
            </c:numRef>
          </c:val>
          <c:extLst>
            <c:ext xmlns:c16="http://schemas.microsoft.com/office/drawing/2014/chart" uri="{C3380CC4-5D6E-409C-BE32-E72D297353CC}">
              <c16:uniqueId val="{00000000-D993-4EF5-8A68-23665F0126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993-4EF5-8A68-23665F0126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483.12</c:v>
                </c:pt>
                <c:pt idx="1">
                  <c:v>463.3</c:v>
                </c:pt>
                <c:pt idx="2">
                  <c:v>509.99</c:v>
                </c:pt>
                <c:pt idx="3">
                  <c:v>413.26</c:v>
                </c:pt>
                <c:pt idx="4">
                  <c:v>390.17</c:v>
                </c:pt>
              </c:numCache>
            </c:numRef>
          </c:val>
          <c:extLst>
            <c:ext xmlns:c16="http://schemas.microsoft.com/office/drawing/2014/chart" uri="{C3380CC4-5D6E-409C-BE32-E72D297353CC}">
              <c16:uniqueId val="{00000000-FD6F-4248-BC86-0A4624E999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D6F-4248-BC86-0A4624E999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113.46</c:v>
                </c:pt>
                <c:pt idx="1">
                  <c:v>111.64</c:v>
                </c:pt>
                <c:pt idx="2">
                  <c:v>92.33</c:v>
                </c:pt>
                <c:pt idx="3">
                  <c:v>107.39</c:v>
                </c:pt>
                <c:pt idx="4">
                  <c:v>110.68</c:v>
                </c:pt>
              </c:numCache>
            </c:numRef>
          </c:val>
          <c:extLst>
            <c:ext xmlns:c16="http://schemas.microsoft.com/office/drawing/2014/chart" uri="{C3380CC4-5D6E-409C-BE32-E72D297353CC}">
              <c16:uniqueId val="{00000000-2145-43DB-B59D-CA492CEF3C6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2145-43DB-B59D-CA492CEF3C6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185.12</c:v>
                </c:pt>
                <c:pt idx="1">
                  <c:v>188.48</c:v>
                </c:pt>
                <c:pt idx="2">
                  <c:v>195.11</c:v>
                </c:pt>
                <c:pt idx="3">
                  <c:v>197.01</c:v>
                </c:pt>
                <c:pt idx="4">
                  <c:v>191.57</c:v>
                </c:pt>
              </c:numCache>
            </c:numRef>
          </c:val>
          <c:extLst>
            <c:ext xmlns:c16="http://schemas.microsoft.com/office/drawing/2014/chart" uri="{C3380CC4-5D6E-409C-BE32-E72D297353CC}">
              <c16:uniqueId val="{00000000-9A32-4115-A4CE-0399540070F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9A32-4115-A4CE-0399540070F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羽咋市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20166</v>
      </c>
      <c r="AM8" s="45"/>
      <c r="AN8" s="45"/>
      <c r="AO8" s="45"/>
      <c r="AP8" s="45"/>
      <c r="AQ8" s="45"/>
      <c r="AR8" s="45"/>
      <c r="AS8" s="45"/>
      <c r="AT8" s="46">
        <f>データ!$S$6</f>
        <v>81.849999999999994</v>
      </c>
      <c r="AU8" s="47"/>
      <c r="AV8" s="47"/>
      <c r="AW8" s="47"/>
      <c r="AX8" s="47"/>
      <c r="AY8" s="47"/>
      <c r="AZ8" s="47"/>
      <c r="BA8" s="47"/>
      <c r="BB8" s="48">
        <f>データ!$T$6</f>
        <v>246.38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67.260000000000005</v>
      </c>
      <c r="J10" s="47"/>
      <c r="K10" s="47"/>
      <c r="L10" s="47"/>
      <c r="M10" s="47"/>
      <c r="N10" s="47"/>
      <c r="O10" s="81"/>
      <c r="P10" s="48">
        <f>データ!$P$6</f>
        <v>96.08</v>
      </c>
      <c r="Q10" s="48"/>
      <c r="R10" s="48"/>
      <c r="S10" s="48"/>
      <c r="T10" s="48"/>
      <c r="U10" s="48"/>
      <c r="V10" s="48"/>
      <c r="W10" s="45">
        <f>データ!$Q$6</f>
        <v>3905</v>
      </c>
      <c r="X10" s="45"/>
      <c r="Y10" s="45"/>
      <c r="Z10" s="45"/>
      <c r="AA10" s="45"/>
      <c r="AB10" s="45"/>
      <c r="AC10" s="45"/>
      <c r="AD10" s="2"/>
      <c r="AE10" s="2"/>
      <c r="AF10" s="2"/>
      <c r="AG10" s="2"/>
      <c r="AH10" s="2"/>
      <c r="AI10" s="2"/>
      <c r="AJ10" s="2"/>
      <c r="AK10" s="2"/>
      <c r="AL10" s="45">
        <f>データ!$U$6</f>
        <v>19230</v>
      </c>
      <c r="AM10" s="45"/>
      <c r="AN10" s="45"/>
      <c r="AO10" s="45"/>
      <c r="AP10" s="45"/>
      <c r="AQ10" s="45"/>
      <c r="AR10" s="45"/>
      <c r="AS10" s="45"/>
      <c r="AT10" s="46">
        <f>データ!$V$6</f>
        <v>81.849999999999994</v>
      </c>
      <c r="AU10" s="47"/>
      <c r="AV10" s="47"/>
      <c r="AW10" s="47"/>
      <c r="AX10" s="47"/>
      <c r="AY10" s="47"/>
      <c r="AZ10" s="47"/>
      <c r="BA10" s="47"/>
      <c r="BB10" s="48">
        <f>データ!$W$6</f>
        <v>234.94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MPqO8rZMD6wZjB/hDS8asCcryqpVhJnZeolpK7Ut7qMCfx2RRcJ8sEQDyz7ORx9lwlKMpfMp9I7ywE46P4Qnw==" saltValue="TCaDhh3AXXFe68xEOJ5A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172073</v>
      </c>
      <c r="D6" s="20">
        <f t="shared" si="3"/>
        <v>46</v>
      </c>
      <c r="E6" s="20">
        <f t="shared" si="3"/>
        <v>1</v>
      </c>
      <c r="F6" s="20">
        <f t="shared" si="3"/>
        <v>0</v>
      </c>
      <c r="G6" s="20">
        <f t="shared" si="3"/>
        <v>1</v>
      </c>
      <c r="H6" s="20" t="str">
        <f t="shared" si="3"/>
        <v>石川県　羽咋市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67.260000000000005</v>
      </c>
      <c r="P6" s="21">
        <f t="shared" si="3"/>
        <v>96.08</v>
      </c>
      <c r="Q6" s="21">
        <f t="shared" si="3"/>
        <v>3905</v>
      </c>
      <c r="R6" s="21">
        <f t="shared" si="3"/>
        <v>20166</v>
      </c>
      <c r="S6" s="21">
        <f t="shared" si="3"/>
        <v>81.849999999999994</v>
      </c>
      <c r="T6" s="21">
        <f t="shared" si="3"/>
        <v>246.38</v>
      </c>
      <c r="U6" s="21">
        <f t="shared" si="3"/>
        <v>19230</v>
      </c>
      <c r="V6" s="21">
        <f t="shared" si="3"/>
        <v>81.849999999999994</v>
      </c>
      <c r="W6" s="21">
        <f t="shared" si="3"/>
        <v>234.94</v>
      </c>
      <c r="X6" s="22">
        <f>IF(X7="",NA(),X7)</f>
        <v>114.38</v>
      </c>
      <c r="Y6" s="22">
        <f t="shared" ref="Y6:AG6" si="4">IF(Y7="",NA(),Y7)</f>
        <v>112.93</v>
      </c>
      <c r="Z6" s="22">
        <f t="shared" si="4"/>
        <v>109.31</v>
      </c>
      <c r="AA6" s="22">
        <f t="shared" si="4"/>
        <v>109.03</v>
      </c>
      <c r="AB6" s="22">
        <f t="shared" si="4"/>
        <v>112.76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458.6</v>
      </c>
      <c r="AU6" s="22">
        <f t="shared" ref="AU6:BC6" si="6">IF(AU7="",NA(),AU7)</f>
        <v>477.62</v>
      </c>
      <c r="AV6" s="22">
        <f t="shared" si="6"/>
        <v>480.27</v>
      </c>
      <c r="AW6" s="22">
        <f t="shared" si="6"/>
        <v>453.54</v>
      </c>
      <c r="AX6" s="22">
        <f t="shared" si="6"/>
        <v>303.69</v>
      </c>
      <c r="AY6" s="22">
        <f t="shared" si="6"/>
        <v>369.69</v>
      </c>
      <c r="AZ6" s="22">
        <f t="shared" si="6"/>
        <v>379.08</v>
      </c>
      <c r="BA6" s="22">
        <f t="shared" si="6"/>
        <v>367.55</v>
      </c>
      <c r="BB6" s="22">
        <f t="shared" si="6"/>
        <v>378.56</v>
      </c>
      <c r="BC6" s="22">
        <f t="shared" si="6"/>
        <v>364.46</v>
      </c>
      <c r="BD6" s="21" t="str">
        <f>IF(BD7="","",IF(BD7="-","【-】","【"&amp;SUBSTITUTE(TEXT(BD7,"#,##0.00"),"-","△")&amp;"】"))</f>
        <v>【252.29】</v>
      </c>
      <c r="BE6" s="22">
        <f>IF(BE7="",NA(),BE7)</f>
        <v>483.12</v>
      </c>
      <c r="BF6" s="22">
        <f t="shared" ref="BF6:BN6" si="7">IF(BF7="",NA(),BF7)</f>
        <v>463.3</v>
      </c>
      <c r="BG6" s="22">
        <f t="shared" si="7"/>
        <v>509.99</v>
      </c>
      <c r="BH6" s="22">
        <f t="shared" si="7"/>
        <v>413.26</v>
      </c>
      <c r="BI6" s="22">
        <f t="shared" si="7"/>
        <v>390.17</v>
      </c>
      <c r="BJ6" s="22">
        <f t="shared" si="7"/>
        <v>402.99</v>
      </c>
      <c r="BK6" s="22">
        <f t="shared" si="7"/>
        <v>398.98</v>
      </c>
      <c r="BL6" s="22">
        <f t="shared" si="7"/>
        <v>418.68</v>
      </c>
      <c r="BM6" s="22">
        <f t="shared" si="7"/>
        <v>395.68</v>
      </c>
      <c r="BN6" s="22">
        <f t="shared" si="7"/>
        <v>403.72</v>
      </c>
      <c r="BO6" s="21" t="str">
        <f>IF(BO7="","",IF(BO7="-","【-】","【"&amp;SUBSTITUTE(TEXT(BO7,"#,##0.00"),"-","△")&amp;"】"))</f>
        <v>【268.07】</v>
      </c>
      <c r="BP6" s="22">
        <f>IF(BP7="",NA(),BP7)</f>
        <v>113.46</v>
      </c>
      <c r="BQ6" s="22">
        <f t="shared" ref="BQ6:BY6" si="8">IF(BQ7="",NA(),BQ7)</f>
        <v>111.64</v>
      </c>
      <c r="BR6" s="22">
        <f t="shared" si="8"/>
        <v>92.33</v>
      </c>
      <c r="BS6" s="22">
        <f t="shared" si="8"/>
        <v>107.39</v>
      </c>
      <c r="BT6" s="22">
        <f t="shared" si="8"/>
        <v>110.68</v>
      </c>
      <c r="BU6" s="22">
        <f t="shared" si="8"/>
        <v>98.66</v>
      </c>
      <c r="BV6" s="22">
        <f t="shared" si="8"/>
        <v>98.64</v>
      </c>
      <c r="BW6" s="22">
        <f t="shared" si="8"/>
        <v>94.78</v>
      </c>
      <c r="BX6" s="22">
        <f t="shared" si="8"/>
        <v>97.59</v>
      </c>
      <c r="BY6" s="22">
        <f t="shared" si="8"/>
        <v>92.17</v>
      </c>
      <c r="BZ6" s="21" t="str">
        <f>IF(BZ7="","",IF(BZ7="-","【-】","【"&amp;SUBSTITUTE(TEXT(BZ7,"#,##0.00"),"-","△")&amp;"】"))</f>
        <v>【97.47】</v>
      </c>
      <c r="CA6" s="22">
        <f>IF(CA7="",NA(),CA7)</f>
        <v>185.12</v>
      </c>
      <c r="CB6" s="22">
        <f t="shared" ref="CB6:CJ6" si="9">IF(CB7="",NA(),CB7)</f>
        <v>188.48</v>
      </c>
      <c r="CC6" s="22">
        <f t="shared" si="9"/>
        <v>195.11</v>
      </c>
      <c r="CD6" s="22">
        <f t="shared" si="9"/>
        <v>197.01</v>
      </c>
      <c r="CE6" s="22">
        <f t="shared" si="9"/>
        <v>191.57</v>
      </c>
      <c r="CF6" s="22">
        <f t="shared" si="9"/>
        <v>178.59</v>
      </c>
      <c r="CG6" s="22">
        <f t="shared" si="9"/>
        <v>178.92</v>
      </c>
      <c r="CH6" s="22">
        <f t="shared" si="9"/>
        <v>181.3</v>
      </c>
      <c r="CI6" s="22">
        <f t="shared" si="9"/>
        <v>181.71</v>
      </c>
      <c r="CJ6" s="22">
        <f t="shared" si="9"/>
        <v>188.51</v>
      </c>
      <c r="CK6" s="21" t="str">
        <f>IF(CK7="","",IF(CK7="-","【-】","【"&amp;SUBSTITUTE(TEXT(CK7,"#,##0.00"),"-","△")&amp;"】"))</f>
        <v>【174.75】</v>
      </c>
      <c r="CL6" s="22">
        <f>IF(CL7="",NA(),CL7)</f>
        <v>50.16</v>
      </c>
      <c r="CM6" s="22">
        <f t="shared" ref="CM6:CU6" si="10">IF(CM7="",NA(),CM7)</f>
        <v>48.84</v>
      </c>
      <c r="CN6" s="22">
        <f t="shared" si="10"/>
        <v>54.16</v>
      </c>
      <c r="CO6" s="22">
        <f t="shared" si="10"/>
        <v>54.2</v>
      </c>
      <c r="CP6" s="22">
        <f t="shared" si="10"/>
        <v>54.27</v>
      </c>
      <c r="CQ6" s="22">
        <f t="shared" si="10"/>
        <v>55.03</v>
      </c>
      <c r="CR6" s="22">
        <f t="shared" si="10"/>
        <v>55.14</v>
      </c>
      <c r="CS6" s="22">
        <f t="shared" si="10"/>
        <v>55.89</v>
      </c>
      <c r="CT6" s="22">
        <f t="shared" si="10"/>
        <v>55.72</v>
      </c>
      <c r="CU6" s="22">
        <f t="shared" si="10"/>
        <v>55.31</v>
      </c>
      <c r="CV6" s="21" t="str">
        <f>IF(CV7="","",IF(CV7="-","【-】","【"&amp;SUBSTITUTE(TEXT(CV7,"#,##0.00"),"-","△")&amp;"】"))</f>
        <v>【59.97】</v>
      </c>
      <c r="CW6" s="22">
        <f>IF(CW7="",NA(),CW7)</f>
        <v>94.24</v>
      </c>
      <c r="CX6" s="22">
        <f t="shared" ref="CX6:DF6" si="11">IF(CX7="",NA(),CX7)</f>
        <v>94.28</v>
      </c>
      <c r="CY6" s="22">
        <f t="shared" si="11"/>
        <v>94.27</v>
      </c>
      <c r="CZ6" s="22">
        <f t="shared" si="11"/>
        <v>94.28</v>
      </c>
      <c r="DA6" s="22">
        <f t="shared" si="11"/>
        <v>94.26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42.34</v>
      </c>
      <c r="DI6" s="22">
        <f t="shared" ref="DI6:DQ6" si="12">IF(DI7="",NA(),DI7)</f>
        <v>44.67</v>
      </c>
      <c r="DJ6" s="22">
        <f t="shared" si="12"/>
        <v>46.63</v>
      </c>
      <c r="DK6" s="22">
        <f t="shared" si="12"/>
        <v>48.41</v>
      </c>
      <c r="DL6" s="22">
        <f t="shared" si="12"/>
        <v>49.09</v>
      </c>
      <c r="DM6" s="22">
        <f t="shared" si="12"/>
        <v>48.87</v>
      </c>
      <c r="DN6" s="22">
        <f t="shared" si="12"/>
        <v>49.92</v>
      </c>
      <c r="DO6" s="22">
        <f t="shared" si="12"/>
        <v>50.63</v>
      </c>
      <c r="DP6" s="22">
        <f t="shared" si="12"/>
        <v>51.29</v>
      </c>
      <c r="DQ6" s="22">
        <f t="shared" si="12"/>
        <v>52.2</v>
      </c>
      <c r="DR6" s="21" t="str">
        <f>IF(DR7="","",IF(DR7="-","【-】","【"&amp;SUBSTITUTE(TEXT(DR7,"#,##0.00"),"-","△")&amp;"】"))</f>
        <v>【51.51】</v>
      </c>
      <c r="DS6" s="22">
        <f>IF(DS7="",NA(),DS7)</f>
        <v>4.79</v>
      </c>
      <c r="DT6" s="22">
        <f t="shared" ref="DT6:EB6" si="13">IF(DT7="",NA(),DT7)</f>
        <v>8.86</v>
      </c>
      <c r="DU6" s="22">
        <f t="shared" si="13"/>
        <v>9.7200000000000006</v>
      </c>
      <c r="DV6" s="22">
        <f t="shared" si="13"/>
        <v>9.2799999999999994</v>
      </c>
      <c r="DW6" s="22">
        <f t="shared" si="13"/>
        <v>8.69</v>
      </c>
      <c r="DX6" s="22">
        <f t="shared" si="13"/>
        <v>14.85</v>
      </c>
      <c r="DY6" s="22">
        <f t="shared" si="13"/>
        <v>16.88</v>
      </c>
      <c r="DZ6" s="22">
        <f t="shared" si="13"/>
        <v>18.28</v>
      </c>
      <c r="EA6" s="22">
        <f t="shared" si="13"/>
        <v>19.61</v>
      </c>
      <c r="EB6" s="22">
        <f t="shared" si="13"/>
        <v>20.73</v>
      </c>
      <c r="EC6" s="21" t="str">
        <f>IF(EC7="","",IF(EC7="-","【-】","【"&amp;SUBSTITUTE(TEXT(EC7,"#,##0.00"),"-","△")&amp;"】"))</f>
        <v>【23.75】</v>
      </c>
      <c r="ED6" s="22">
        <f>IF(ED7="",NA(),ED7)</f>
        <v>0.44</v>
      </c>
      <c r="EE6" s="22">
        <f t="shared" ref="EE6:EM6" si="14">IF(EE7="",NA(),EE7)</f>
        <v>0.09</v>
      </c>
      <c r="EF6" s="22">
        <f t="shared" si="14"/>
        <v>0.21</v>
      </c>
      <c r="EG6" s="22">
        <f t="shared" si="14"/>
        <v>0.3</v>
      </c>
      <c r="EH6" s="22">
        <f t="shared" si="14"/>
        <v>0.38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172073</v>
      </c>
      <c r="D7" s="24">
        <v>46</v>
      </c>
      <c r="E7" s="24">
        <v>1</v>
      </c>
      <c r="F7" s="24">
        <v>0</v>
      </c>
      <c r="G7" s="24">
        <v>1</v>
      </c>
      <c r="H7" s="24" t="s">
        <v>93</v>
      </c>
      <c r="I7" s="24" t="s">
        <v>94</v>
      </c>
      <c r="J7" s="24" t="s">
        <v>95</v>
      </c>
      <c r="K7" s="24" t="s">
        <v>96</v>
      </c>
      <c r="L7" s="24" t="s">
        <v>97</v>
      </c>
      <c r="M7" s="24" t="s">
        <v>98</v>
      </c>
      <c r="N7" s="25" t="s">
        <v>99</v>
      </c>
      <c r="O7" s="25">
        <v>67.260000000000005</v>
      </c>
      <c r="P7" s="25">
        <v>96.08</v>
      </c>
      <c r="Q7" s="25">
        <v>3905</v>
      </c>
      <c r="R7" s="25">
        <v>20166</v>
      </c>
      <c r="S7" s="25">
        <v>81.849999999999994</v>
      </c>
      <c r="T7" s="25">
        <v>246.38</v>
      </c>
      <c r="U7" s="25">
        <v>19230</v>
      </c>
      <c r="V7" s="25">
        <v>81.849999999999994</v>
      </c>
      <c r="W7" s="25">
        <v>234.94</v>
      </c>
      <c r="X7" s="25">
        <v>114.38</v>
      </c>
      <c r="Y7" s="25">
        <v>112.93</v>
      </c>
      <c r="Z7" s="25">
        <v>109.31</v>
      </c>
      <c r="AA7" s="25">
        <v>109.03</v>
      </c>
      <c r="AB7" s="25">
        <v>112.76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458.6</v>
      </c>
      <c r="AU7" s="25">
        <v>477.62</v>
      </c>
      <c r="AV7" s="25">
        <v>480.27</v>
      </c>
      <c r="AW7" s="25">
        <v>453.54</v>
      </c>
      <c r="AX7" s="25">
        <v>303.69</v>
      </c>
      <c r="AY7" s="25">
        <v>369.69</v>
      </c>
      <c r="AZ7" s="25">
        <v>379.08</v>
      </c>
      <c r="BA7" s="25">
        <v>367.55</v>
      </c>
      <c r="BB7" s="25">
        <v>378.56</v>
      </c>
      <c r="BC7" s="25">
        <v>364.46</v>
      </c>
      <c r="BD7" s="25">
        <v>252.29</v>
      </c>
      <c r="BE7" s="25">
        <v>483.12</v>
      </c>
      <c r="BF7" s="25">
        <v>463.3</v>
      </c>
      <c r="BG7" s="25">
        <v>509.99</v>
      </c>
      <c r="BH7" s="25">
        <v>413.26</v>
      </c>
      <c r="BI7" s="25">
        <v>390.17</v>
      </c>
      <c r="BJ7" s="25">
        <v>402.99</v>
      </c>
      <c r="BK7" s="25">
        <v>398.98</v>
      </c>
      <c r="BL7" s="25">
        <v>418.68</v>
      </c>
      <c r="BM7" s="25">
        <v>395.68</v>
      </c>
      <c r="BN7" s="25">
        <v>403.72</v>
      </c>
      <c r="BO7" s="25">
        <v>268.07</v>
      </c>
      <c r="BP7" s="25">
        <v>113.46</v>
      </c>
      <c r="BQ7" s="25">
        <v>111.64</v>
      </c>
      <c r="BR7" s="25">
        <v>92.33</v>
      </c>
      <c r="BS7" s="25">
        <v>107.39</v>
      </c>
      <c r="BT7" s="25">
        <v>110.68</v>
      </c>
      <c r="BU7" s="25">
        <v>98.66</v>
      </c>
      <c r="BV7" s="25">
        <v>98.64</v>
      </c>
      <c r="BW7" s="25">
        <v>94.78</v>
      </c>
      <c r="BX7" s="25">
        <v>97.59</v>
      </c>
      <c r="BY7" s="25">
        <v>92.17</v>
      </c>
      <c r="BZ7" s="25">
        <v>97.47</v>
      </c>
      <c r="CA7" s="25">
        <v>185.12</v>
      </c>
      <c r="CB7" s="25">
        <v>188.48</v>
      </c>
      <c r="CC7" s="25">
        <v>195.11</v>
      </c>
      <c r="CD7" s="25">
        <v>197.01</v>
      </c>
      <c r="CE7" s="25">
        <v>191.57</v>
      </c>
      <c r="CF7" s="25">
        <v>178.59</v>
      </c>
      <c r="CG7" s="25">
        <v>178.92</v>
      </c>
      <c r="CH7" s="25">
        <v>181.3</v>
      </c>
      <c r="CI7" s="25">
        <v>181.71</v>
      </c>
      <c r="CJ7" s="25">
        <v>188.51</v>
      </c>
      <c r="CK7" s="25">
        <v>174.75</v>
      </c>
      <c r="CL7" s="25">
        <v>50.16</v>
      </c>
      <c r="CM7" s="25">
        <v>48.84</v>
      </c>
      <c r="CN7" s="25">
        <v>54.16</v>
      </c>
      <c r="CO7" s="25">
        <v>54.2</v>
      </c>
      <c r="CP7" s="25">
        <v>54.27</v>
      </c>
      <c r="CQ7" s="25">
        <v>55.03</v>
      </c>
      <c r="CR7" s="25">
        <v>55.14</v>
      </c>
      <c r="CS7" s="25">
        <v>55.89</v>
      </c>
      <c r="CT7" s="25">
        <v>55.72</v>
      </c>
      <c r="CU7" s="25">
        <v>55.31</v>
      </c>
      <c r="CV7" s="25">
        <v>59.97</v>
      </c>
      <c r="CW7" s="25">
        <v>94.24</v>
      </c>
      <c r="CX7" s="25">
        <v>94.28</v>
      </c>
      <c r="CY7" s="25">
        <v>94.27</v>
      </c>
      <c r="CZ7" s="25">
        <v>94.28</v>
      </c>
      <c r="DA7" s="25">
        <v>94.26</v>
      </c>
      <c r="DB7" s="25">
        <v>81.900000000000006</v>
      </c>
      <c r="DC7" s="25">
        <v>81.39</v>
      </c>
      <c r="DD7" s="25">
        <v>81.27</v>
      </c>
      <c r="DE7" s="25">
        <v>81.260000000000005</v>
      </c>
      <c r="DF7" s="25">
        <v>80.36</v>
      </c>
      <c r="DG7" s="25">
        <v>89.76</v>
      </c>
      <c r="DH7" s="25">
        <v>42.34</v>
      </c>
      <c r="DI7" s="25">
        <v>44.67</v>
      </c>
      <c r="DJ7" s="25">
        <v>46.63</v>
      </c>
      <c r="DK7" s="25">
        <v>48.41</v>
      </c>
      <c r="DL7" s="25">
        <v>49.09</v>
      </c>
      <c r="DM7" s="25">
        <v>48.87</v>
      </c>
      <c r="DN7" s="25">
        <v>49.92</v>
      </c>
      <c r="DO7" s="25">
        <v>50.63</v>
      </c>
      <c r="DP7" s="25">
        <v>51.29</v>
      </c>
      <c r="DQ7" s="25">
        <v>52.2</v>
      </c>
      <c r="DR7" s="25">
        <v>51.51</v>
      </c>
      <c r="DS7" s="25">
        <v>4.79</v>
      </c>
      <c r="DT7" s="25">
        <v>8.86</v>
      </c>
      <c r="DU7" s="25">
        <v>9.7200000000000006</v>
      </c>
      <c r="DV7" s="25">
        <v>9.2799999999999994</v>
      </c>
      <c r="DW7" s="25">
        <v>8.69</v>
      </c>
      <c r="DX7" s="25">
        <v>14.85</v>
      </c>
      <c r="DY7" s="25">
        <v>16.88</v>
      </c>
      <c r="DZ7" s="25">
        <v>18.28</v>
      </c>
      <c r="EA7" s="25">
        <v>19.61</v>
      </c>
      <c r="EB7" s="25">
        <v>20.73</v>
      </c>
      <c r="EC7" s="25">
        <v>23.75</v>
      </c>
      <c r="ED7" s="25">
        <v>0.44</v>
      </c>
      <c r="EE7" s="25">
        <v>0.09</v>
      </c>
      <c r="EF7" s="25">
        <v>0.21</v>
      </c>
      <c r="EG7" s="25">
        <v>0.3</v>
      </c>
      <c r="EH7" s="25">
        <v>0.38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仲原　美乃里</cp:lastModifiedBy>
  <cp:lastPrinted>2024-01-27T06:48:59Z</cp:lastPrinted>
  <dcterms:created xsi:type="dcterms:W3CDTF">2023-12-05T00:53:07Z</dcterms:created>
  <dcterms:modified xsi:type="dcterms:W3CDTF">2024-01-27T06:58:31Z</dcterms:modified>
  <cp:category/>
</cp:coreProperties>
</file>