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106\Desktop\経営比較分析表\【経営比較分析表】2022_172065_46_1718\"/>
    </mc:Choice>
  </mc:AlternateContent>
  <workbookProtection workbookAlgorithmName="SHA-512" workbookHashValue="6a5KwcBWhnQyaREnDwghDeRRWmJCpFINtDWNsaRRDAsmmjAIRwU0bCEGTZi6JcYsNFt9Mqv77l5nJ7p657Zkww==" workbookSaltValue="fEKQEtKGsEZhF0YtzDOd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<sst xmlns="http://schemas.openxmlformats.org/spreadsheetml/2006/main" count="228" uniqueCount="113">
  <si>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</si>
  <si>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</si>
  <si>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</si>
  <si>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</si>
  <si>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</si>
  <si>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</si>
  <si>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</si>
  <si>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</si>
  <si>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</si>
  <si>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</si>
  <si>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</si>
  <si>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</si>
  <si>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</si>
  <si>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</si>
  <si>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</si>
  <si>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</si>
  <si>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</si>
  <si>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</si>
  <si>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</si>
  <si>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</si>
  <si>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</si>
  <si>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</si>
  <si>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</si>
  <si>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</si>
  <si>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</si>
  <si>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</si>
  <si>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</si>
  <si>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</si>
  <si>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</si>
  <si>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</si>
  <si>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</si>
  <si>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</si>
  <si>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</si>
  <si>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</si>
  <si>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</si>
  <si>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</si>
  <si>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</si>
  <si>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</si>
  <si>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</si>
  <si>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</si>
  <si>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</si>
  <si>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</si>
  <si>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</si>
  <si>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</si>
  <si>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</si>
  <si>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</si>
  <si>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</si>
  <si>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</si>
  <si>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</si>
  <si>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</si>
  <si>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</si>
  <si>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</si>
  <si>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</si>
  <si>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</si>
  <si>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</si>
  <si>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</si>
  <si>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</si>
  <si>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</si>
  <si>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</si>
  <si>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</si>
  <si>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</si>
  <si>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</si>
  <si>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</si>
  <si>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</si>
  <si>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</si>
  <si>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</si>
  <si>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</si>
  <si>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</si>
  <si>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</si>
  <si>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</si>
  <si>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</si>
  <si>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</si>
  <si>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</si>
  <si>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</si>
  <si>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</si>
  <si>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</si>
  <si>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</si>
  <si>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</si>
  <si>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</si>
  <si>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</si>
  <si>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</si>
  <si>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</si>
  <si>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</si>
  <si>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</si>
  <si>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</si>
  <si>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</si>
  <si>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</si>
  <si>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</si>
  <si>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</si>
  <si>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</si>
  <si>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</si>
  <si>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</si>
  <si>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</si>
  <si>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</si>
  <si>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</si>
  <si>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</si>
  <si>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</si>
  <si>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</si>
  <si>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</si>
  <si>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</si>
  <si>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</si>
  <si>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</si>
  <si>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</si>
  <si>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</si>
  <si>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</si>
  <si>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</si>
  <si>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</si>
  <si>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</si>
  <si>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</si>
  <si>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</si>
  <si>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有形固定資産減価償却率は年々増加し、管路経年化率も高止まりしており、施設及び管路の老朽化が進んでいる。
　今後、更新時期を迎える管路や施設が増加することから、優先順位を考慮し、ダウンサイジングも含め計画的な施設等の更新の平準化を実施していく。</t>
    <phoneticPr fontId="4"/>
  </si>
  <si>
    <t>　人口減少による給水収益の減少、施設や管路の老朽化による更新費用の増大が大きな課題となっていることに加え、コロナ禍の影響により経営は悪化したが、安全で良質な水を供給し続けるため、収支バランスの改善に向けて、今後も適切な投資と収益の確保に努め、料金改定の検討、ダウンサイジング等、施設の規模縮小や適正な施設への転換を図っていきたい。</t>
    <phoneticPr fontId="4"/>
  </si>
  <si>
    <t>　令和４年度は、旅館用水の需要は増加に転じたが、コロナ禍以前の水準には戻らず、製造業用水の需要も減少したことにより赤字となった。
　人口の減少による減収により、経常収支比率、料金回収率の標は悪化しており、企業債残高も多いことから、企業債の元金及び利息の償還が経営を圧迫していくと考えられる。
  有収率については、類似団体平均値に比べ良い数値となっているが、将来の給水量の減少を踏まえ、料金収入の確保に向けた検討が必要である。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</si>
</sst>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1.58</c:v>
                </c:pt>
                <c:pt idx="1">
                  <c:v>0.9</c:v>
                </c:pt>
                <c:pt idx="2">
                  <c:v>1.65</c:v>
                </c:pt>
                <c:pt idx="3">
                  <c:v>1.02</c:v>
                </c:pt>
                <c:pt idx="4">
                  <c:v>1.35</c:v>
                </c:pt>
              </c:numCache>
            </c:numRef>
          </c:val>
          <c:extLst>
            <c:ext xmlns:c16="http://schemas.microsoft.com/office/drawing/2014/chart" uri="{C3380CC4-5D6E-409C-BE32-E72D297353CC}">
              <c16:uniqueId val="{00000000-33D9-4E6C-82B1-D155956EB8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33D9-4E6C-82B1-D155956EB8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71.73</c:v>
                </c:pt>
                <c:pt idx="1">
                  <c:v>68.72</c:v>
                </c:pt>
                <c:pt idx="2">
                  <c:v>64.44</c:v>
                </c:pt>
                <c:pt idx="3">
                  <c:v>62.04</c:v>
                </c:pt>
                <c:pt idx="4">
                  <c:v>42.19</c:v>
                </c:pt>
              </c:numCache>
            </c:numRef>
          </c:val>
          <c:extLst>
            <c:ext xmlns:c16="http://schemas.microsoft.com/office/drawing/2014/chart" uri="{C3380CC4-5D6E-409C-BE32-E72D297353CC}">
              <c16:uniqueId val="{00000000-92EB-4BF4-9132-F3EA4F6AA2D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2EB-4BF4-9132-F3EA4F6AA2D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88.39</c:v>
                </c:pt>
                <c:pt idx="1">
                  <c:v>89.67</c:v>
                </c:pt>
                <c:pt idx="2">
                  <c:v>90.11</c:v>
                </c:pt>
                <c:pt idx="3">
                  <c:v>91.41</c:v>
                </c:pt>
                <c:pt idx="4">
                  <c:v>90.8</c:v>
                </c:pt>
              </c:numCache>
            </c:numRef>
          </c:val>
          <c:extLst>
            <c:ext xmlns:c16="http://schemas.microsoft.com/office/drawing/2014/chart" uri="{C3380CC4-5D6E-409C-BE32-E72D297353CC}">
              <c16:uniqueId val="{00000000-FA47-47EF-9CB2-D957B8CE7E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A47-47EF-9CB2-D957B8CE7E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105.61</c:v>
                </c:pt>
                <c:pt idx="1">
                  <c:v>105.55</c:v>
                </c:pt>
                <c:pt idx="2">
                  <c:v>100.07</c:v>
                </c:pt>
                <c:pt idx="3">
                  <c:v>97.71</c:v>
                </c:pt>
                <c:pt idx="4">
                  <c:v>99.05</c:v>
                </c:pt>
              </c:numCache>
            </c:numRef>
          </c:val>
          <c:extLst>
            <c:ext xmlns:c16="http://schemas.microsoft.com/office/drawing/2014/chart" uri="{C3380CC4-5D6E-409C-BE32-E72D297353CC}">
              <c16:uniqueId val="{00000000-FE7B-4739-BC68-ED0C676671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FE7B-4739-BC68-ED0C676671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53.37</c:v>
                </c:pt>
                <c:pt idx="1">
                  <c:v>54.54</c:v>
                </c:pt>
                <c:pt idx="2">
                  <c:v>55.65</c:v>
                </c:pt>
                <c:pt idx="3">
                  <c:v>57.03</c:v>
                </c:pt>
                <c:pt idx="4">
                  <c:v>58.24</c:v>
                </c:pt>
              </c:numCache>
            </c:numRef>
          </c:val>
          <c:extLst>
            <c:ext xmlns:c16="http://schemas.microsoft.com/office/drawing/2014/chart" uri="{C3380CC4-5D6E-409C-BE32-E72D297353CC}">
              <c16:uniqueId val="{00000000-389A-4ACB-B584-BC46B4A969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389A-4ACB-B584-BC46B4A969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13.05</c:v>
                </c:pt>
                <c:pt idx="1">
                  <c:v>13.75</c:v>
                </c:pt>
                <c:pt idx="2">
                  <c:v>13.18</c:v>
                </c:pt>
                <c:pt idx="3">
                  <c:v>13.46</c:v>
                </c:pt>
                <c:pt idx="4">
                  <c:v>14.46</c:v>
                </c:pt>
              </c:numCache>
            </c:numRef>
          </c:val>
          <c:extLst>
            <c:ext xmlns:c16="http://schemas.microsoft.com/office/drawing/2014/chart" uri="{C3380CC4-5D6E-409C-BE32-E72D297353CC}">
              <c16:uniqueId val="{00000000-976F-40F9-8833-3B132706CF9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976F-40F9-8833-3B132706CF9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18-4897-9061-2B11978AEE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6718-4897-9061-2B11978AEE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258.76</c:v>
                </c:pt>
                <c:pt idx="1">
                  <c:v>299.3</c:v>
                </c:pt>
                <c:pt idx="2">
                  <c:v>256.58999999999997</c:v>
                </c:pt>
                <c:pt idx="3">
                  <c:v>273.20999999999998</c:v>
                </c:pt>
                <c:pt idx="4">
                  <c:v>274.79000000000002</c:v>
                </c:pt>
              </c:numCache>
            </c:numRef>
          </c:val>
          <c:extLst>
            <c:ext xmlns:c16="http://schemas.microsoft.com/office/drawing/2014/chart" uri="{C3380CC4-5D6E-409C-BE32-E72D297353CC}">
              <c16:uniqueId val="{00000000-F7E4-4729-8010-3063E94EB7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F7E4-4729-8010-3063E94EB7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631.87</c:v>
                </c:pt>
                <c:pt idx="1">
                  <c:v>639.09</c:v>
                </c:pt>
                <c:pt idx="2">
                  <c:v>660.96</c:v>
                </c:pt>
                <c:pt idx="3">
                  <c:v>664.55</c:v>
                </c:pt>
                <c:pt idx="4">
                  <c:v>662.03</c:v>
                </c:pt>
              </c:numCache>
            </c:numRef>
          </c:val>
          <c:extLst>
            <c:ext xmlns:c16="http://schemas.microsoft.com/office/drawing/2014/chart" uri="{C3380CC4-5D6E-409C-BE32-E72D297353CC}">
              <c16:uniqueId val="{00000000-80B5-49E1-9237-41D3733C576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0B5-49E1-9237-41D3733C576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104.2</c:v>
                </c:pt>
                <c:pt idx="1">
                  <c:v>104.1</c:v>
                </c:pt>
                <c:pt idx="2">
                  <c:v>98.08</c:v>
                </c:pt>
                <c:pt idx="3">
                  <c:v>95.64</c:v>
                </c:pt>
                <c:pt idx="4">
                  <c:v>96.86</c:v>
                </c:pt>
              </c:numCache>
            </c:numRef>
          </c:val>
          <c:extLst>
            <c:ext xmlns:c16="http://schemas.microsoft.com/office/drawing/2014/chart" uri="{C3380CC4-5D6E-409C-BE32-E72D297353CC}">
              <c16:uniqueId val="{00000000-2B4F-4D6F-A215-AF1753A82F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2B4F-4D6F-A215-AF1753A82F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188.11</c:v>
                </c:pt>
                <c:pt idx="1">
                  <c:v>188.84</c:v>
                </c:pt>
                <c:pt idx="2">
                  <c:v>200.28</c:v>
                </c:pt>
                <c:pt idx="3">
                  <c:v>206.63</c:v>
                </c:pt>
                <c:pt idx="4">
                  <c:v>204.39</c:v>
                </c:pt>
              </c:numCache>
            </c:numRef>
          </c:val>
          <c:extLst>
            <c:ext xmlns:c16="http://schemas.microsoft.com/office/drawing/2014/chart" uri="{C3380CC4-5D6E-409C-BE32-E72D297353CC}">
              <c16:uniqueId val="{00000000-7F3E-4E51-9FC7-145162E117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F3E-4E51-9FC7-145162E117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加賀市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59">
        <f>データ!$R$6</f>
        <v>63486</v>
      </c>
      <c r="AM8" s="59"/>
      <c r="AN8" s="59"/>
      <c r="AO8" s="59"/>
      <c r="AP8" s="59"/>
      <c r="AQ8" s="59"/>
      <c r="AR8" s="59"/>
      <c r="AS8" s="59"/>
      <c r="AT8" s="56">
        <f>データ!$S$6</f>
        <v>305.87</v>
      </c>
      <c r="AU8" s="57"/>
      <c r="AV8" s="57"/>
      <c r="AW8" s="57"/>
      <c r="AX8" s="57"/>
      <c r="AY8" s="57"/>
      <c r="AZ8" s="57"/>
      <c r="BA8" s="57"/>
      <c r="BB8" s="46">
        <f>データ!$T$6</f>
        <v>207.56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46.94</v>
      </c>
      <c r="J10" s="57"/>
      <c r="K10" s="57"/>
      <c r="L10" s="57"/>
      <c r="M10" s="57"/>
      <c r="N10" s="57"/>
      <c r="O10" s="58"/>
      <c r="P10" s="46">
        <f>データ!$P$6</f>
        <v>99.99</v>
      </c>
      <c r="Q10" s="46"/>
      <c r="R10" s="46"/>
      <c r="S10" s="46"/>
      <c r="T10" s="46"/>
      <c r="U10" s="46"/>
      <c r="V10" s="46"/>
      <c r="W10" s="59">
        <f>データ!$Q$6</f>
        <v>3251</v>
      </c>
      <c r="X10" s="59"/>
      <c r="Y10" s="59"/>
      <c r="Z10" s="59"/>
      <c r="AA10" s="59"/>
      <c r="AB10" s="59"/>
      <c r="AC10" s="59"/>
      <c r="AD10" s="2"/>
      <c r="AE10" s="2"/>
      <c r="AF10" s="2"/>
      <c r="AG10" s="2"/>
      <c r="AH10" s="2"/>
      <c r="AI10" s="2"/>
      <c r="AJ10" s="2"/>
      <c r="AK10" s="2"/>
      <c r="AL10" s="59">
        <f>データ!$U$6</f>
        <v>63105</v>
      </c>
      <c r="AM10" s="59"/>
      <c r="AN10" s="59"/>
      <c r="AO10" s="59"/>
      <c r="AP10" s="59"/>
      <c r="AQ10" s="59"/>
      <c r="AR10" s="59"/>
      <c r="AS10" s="59"/>
      <c r="AT10" s="56">
        <f>データ!$V$6</f>
        <v>55.83</v>
      </c>
      <c r="AU10" s="57"/>
      <c r="AV10" s="57"/>
      <c r="AW10" s="57"/>
      <c r="AX10" s="57"/>
      <c r="AY10" s="57"/>
      <c r="AZ10" s="57"/>
      <c r="BA10" s="57"/>
      <c r="BB10" s="46">
        <f>データ!$W$6</f>
        <v>1130.31</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s7/ftcQoX3c8BxKmI/C+anTaMhMqfl26sLWoOqHCK67pDCmfIotuCRO4eZRJRrR0AACItINeooQzs4MrtBCFQ==" saltValue="+ESxFyQVprqdnGr1h2Zj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172065</v>
      </c>
      <c r="D6" s="20">
        <f t="shared" si="3"/>
        <v>46</v>
      </c>
      <c r="E6" s="20">
        <f t="shared" si="3"/>
        <v>1</v>
      </c>
      <c r="F6" s="20">
        <f t="shared" si="3"/>
        <v>0</v>
      </c>
      <c r="G6" s="20">
        <f t="shared" si="3"/>
        <v>1</v>
      </c>
      <c r="H6" s="20" t="str">
        <f t="shared" si="3"/>
        <v>石川県　加賀市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46.94</v>
      </c>
      <c r="P6" s="21">
        <f t="shared" si="3"/>
        <v>99.99</v>
      </c>
      <c r="Q6" s="21">
        <f t="shared" si="3"/>
        <v>3251</v>
      </c>
      <c r="R6" s="21">
        <f t="shared" si="3"/>
        <v>63486</v>
      </c>
      <c r="S6" s="21">
        <f t="shared" si="3"/>
        <v>305.87</v>
      </c>
      <c r="T6" s="21">
        <f t="shared" si="3"/>
        <v>207.56</v>
      </c>
      <c r="U6" s="21">
        <f t="shared" si="3"/>
        <v>63105</v>
      </c>
      <c r="V6" s="21">
        <f t="shared" si="3"/>
        <v>55.83</v>
      </c>
      <c r="W6" s="21">
        <f t="shared" si="3"/>
        <v>1130.31</v>
      </c>
      <c r="X6" s="22">
        <f>IF(X7="",NA(),X7)</f>
        <v>105.61</v>
      </c>
      <c r="Y6" s="22">
        <f t="shared" ref="Y6:AG6" si="4">IF(Y7="",NA(),Y7)</f>
        <v>105.55</v>
      </c>
      <c r="Z6" s="22">
        <f t="shared" si="4"/>
        <v>100.07</v>
      </c>
      <c r="AA6" s="22">
        <f t="shared" si="4"/>
        <v>97.71</v>
      </c>
      <c r="AB6" s="22">
        <f t="shared" si="4"/>
        <v>99.05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258.76</v>
      </c>
      <c r="AU6" s="22">
        <f t="shared" ref="AU6:BC6" si="6">IF(AU7="",NA(),AU7)</f>
        <v>299.3</v>
      </c>
      <c r="AV6" s="22">
        <f t="shared" si="6"/>
        <v>256.58999999999997</v>
      </c>
      <c r="AW6" s="22">
        <f t="shared" si="6"/>
        <v>273.20999999999998</v>
      </c>
      <c r="AX6" s="22">
        <f t="shared" si="6"/>
        <v>274.79000000000002</v>
      </c>
      <c r="AY6" s="22">
        <f t="shared" si="6"/>
        <v>349.83</v>
      </c>
      <c r="AZ6" s="22">
        <f t="shared" si="6"/>
        <v>360.86</v>
      </c>
      <c r="BA6" s="22">
        <f t="shared" si="6"/>
        <v>350.79</v>
      </c>
      <c r="BB6" s="22">
        <f t="shared" si="6"/>
        <v>354.57</v>
      </c>
      <c r="BC6" s="22">
        <f t="shared" si="6"/>
        <v>357.74</v>
      </c>
      <c r="BD6" s="21" t="str">
        <f>IF(BD7="","",IF(BD7="-","【-】","【"&amp;SUBSTITUTE(TEXT(BD7,"#,##0.00"),"-","△")&amp;"】"))</f>
        <v>【252.29】</v>
      </c>
      <c r="BE6" s="22">
        <f>IF(BE7="",NA(),BE7)</f>
        <v>631.87</v>
      </c>
      <c r="BF6" s="22">
        <f t="shared" ref="BF6:BN6" si="7">IF(BF7="",NA(),BF7)</f>
        <v>639.09</v>
      </c>
      <c r="BG6" s="22">
        <f t="shared" si="7"/>
        <v>660.96</v>
      </c>
      <c r="BH6" s="22">
        <f t="shared" si="7"/>
        <v>664.55</v>
      </c>
      <c r="BI6" s="22">
        <f t="shared" si="7"/>
        <v>662.03</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104.2</v>
      </c>
      <c r="BQ6" s="22">
        <f t="shared" ref="BQ6:BY6" si="8">IF(BQ7="",NA(),BQ7)</f>
        <v>104.1</v>
      </c>
      <c r="BR6" s="22">
        <f t="shared" si="8"/>
        <v>98.08</v>
      </c>
      <c r="BS6" s="22">
        <f t="shared" si="8"/>
        <v>95.64</v>
      </c>
      <c r="BT6" s="22">
        <f t="shared" si="8"/>
        <v>96.86</v>
      </c>
      <c r="BU6" s="22">
        <f t="shared" si="8"/>
        <v>103.54</v>
      </c>
      <c r="BV6" s="22">
        <f t="shared" si="8"/>
        <v>103.32</v>
      </c>
      <c r="BW6" s="22">
        <f t="shared" si="8"/>
        <v>100.85</v>
      </c>
      <c r="BX6" s="22">
        <f t="shared" si="8"/>
        <v>103.79</v>
      </c>
      <c r="BY6" s="22">
        <f t="shared" si="8"/>
        <v>98.3</v>
      </c>
      <c r="BZ6" s="21" t="str">
        <f>IF(BZ7="","",IF(BZ7="-","【-】","【"&amp;SUBSTITUTE(TEXT(BZ7,"#,##0.00"),"-","△")&amp;"】"))</f>
        <v>【97.47】</v>
      </c>
      <c r="CA6" s="22">
        <f>IF(CA7="",NA(),CA7)</f>
        <v>188.11</v>
      </c>
      <c r="CB6" s="22">
        <f t="shared" ref="CB6:CJ6" si="9">IF(CB7="",NA(),CB7)</f>
        <v>188.84</v>
      </c>
      <c r="CC6" s="22">
        <f t="shared" si="9"/>
        <v>200.28</v>
      </c>
      <c r="CD6" s="22">
        <f t="shared" si="9"/>
        <v>206.63</v>
      </c>
      <c r="CE6" s="22">
        <f t="shared" si="9"/>
        <v>204.39</v>
      </c>
      <c r="CF6" s="22">
        <f t="shared" si="9"/>
        <v>167.46</v>
      </c>
      <c r="CG6" s="22">
        <f t="shared" si="9"/>
        <v>168.56</v>
      </c>
      <c r="CH6" s="22">
        <f t="shared" si="9"/>
        <v>167.1</v>
      </c>
      <c r="CI6" s="22">
        <f t="shared" si="9"/>
        <v>167.86</v>
      </c>
      <c r="CJ6" s="22">
        <f t="shared" si="9"/>
        <v>173.68</v>
      </c>
      <c r="CK6" s="21" t="str">
        <f>IF(CK7="","",IF(CK7="-","【-】","【"&amp;SUBSTITUTE(TEXT(CK7,"#,##0.00"),"-","△")&amp;"】"))</f>
        <v>【174.75】</v>
      </c>
      <c r="CL6" s="22">
        <f>IF(CL7="",NA(),CL7)</f>
        <v>71.73</v>
      </c>
      <c r="CM6" s="22">
        <f t="shared" ref="CM6:CU6" si="10">IF(CM7="",NA(),CM7)</f>
        <v>68.72</v>
      </c>
      <c r="CN6" s="22">
        <f t="shared" si="10"/>
        <v>64.44</v>
      </c>
      <c r="CO6" s="22">
        <f t="shared" si="10"/>
        <v>62.04</v>
      </c>
      <c r="CP6" s="22">
        <f t="shared" si="10"/>
        <v>42.19</v>
      </c>
      <c r="CQ6" s="22">
        <f t="shared" si="10"/>
        <v>59.46</v>
      </c>
      <c r="CR6" s="22">
        <f t="shared" si="10"/>
        <v>59.51</v>
      </c>
      <c r="CS6" s="22">
        <f t="shared" si="10"/>
        <v>59.91</v>
      </c>
      <c r="CT6" s="22">
        <f t="shared" si="10"/>
        <v>59.4</v>
      </c>
      <c r="CU6" s="22">
        <f t="shared" si="10"/>
        <v>59.24</v>
      </c>
      <c r="CV6" s="21" t="str">
        <f>IF(CV7="","",IF(CV7="-","【-】","【"&amp;SUBSTITUTE(TEXT(CV7,"#,##0.00"),"-","△")&amp;"】"))</f>
        <v>【59.97】</v>
      </c>
      <c r="CW6" s="22">
        <f>IF(CW7="",NA(),CW7)</f>
        <v>88.39</v>
      </c>
      <c r="CX6" s="22">
        <f t="shared" ref="CX6:DF6" si="11">IF(CX7="",NA(),CX7)</f>
        <v>89.67</v>
      </c>
      <c r="CY6" s="22">
        <f t="shared" si="11"/>
        <v>90.11</v>
      </c>
      <c r="CZ6" s="22">
        <f t="shared" si="11"/>
        <v>91.41</v>
      </c>
      <c r="DA6" s="22">
        <f t="shared" si="11"/>
        <v>90.8</v>
      </c>
      <c r="DB6" s="22">
        <f t="shared" si="11"/>
        <v>87.41</v>
      </c>
      <c r="DC6" s="22">
        <f t="shared" si="11"/>
        <v>87.08</v>
      </c>
      <c r="DD6" s="22">
        <f t="shared" si="11"/>
        <v>87.26</v>
      </c>
      <c r="DE6" s="22">
        <f t="shared" si="11"/>
        <v>87.57</v>
      </c>
      <c r="DF6" s="22">
        <f t="shared" si="11"/>
        <v>87.26</v>
      </c>
      <c r="DG6" s="21" t="str">
        <f>IF(DG7="","",IF(DG7="-","【-】","【"&amp;SUBSTITUTE(TEXT(DG7,"#,##0.00"),"-","△")&amp;"】"))</f>
        <v>【89.76】</v>
      </c>
      <c r="DH6" s="22">
        <f>IF(DH7="",NA(),DH7)</f>
        <v>53.37</v>
      </c>
      <c r="DI6" s="22">
        <f t="shared" ref="DI6:DQ6" si="12">IF(DI7="",NA(),DI7)</f>
        <v>54.54</v>
      </c>
      <c r="DJ6" s="22">
        <f t="shared" si="12"/>
        <v>55.65</v>
      </c>
      <c r="DK6" s="22">
        <f t="shared" si="12"/>
        <v>57.03</v>
      </c>
      <c r="DL6" s="22">
        <f t="shared" si="12"/>
        <v>58.24</v>
      </c>
      <c r="DM6" s="22">
        <f t="shared" si="12"/>
        <v>47.62</v>
      </c>
      <c r="DN6" s="22">
        <f t="shared" si="12"/>
        <v>48.55</v>
      </c>
      <c r="DO6" s="22">
        <f t="shared" si="12"/>
        <v>49.2</v>
      </c>
      <c r="DP6" s="22">
        <f t="shared" si="12"/>
        <v>50.01</v>
      </c>
      <c r="DQ6" s="22">
        <f t="shared" si="12"/>
        <v>50.99</v>
      </c>
      <c r="DR6" s="21" t="str">
        <f>IF(DR7="","",IF(DR7="-","【-】","【"&amp;SUBSTITUTE(TEXT(DR7,"#,##0.00"),"-","△")&amp;"】"))</f>
        <v>【51.51】</v>
      </c>
      <c r="DS6" s="22">
        <f>IF(DS7="",NA(),DS7)</f>
        <v>13.05</v>
      </c>
      <c r="DT6" s="22">
        <f t="shared" ref="DT6:EB6" si="13">IF(DT7="",NA(),DT7)</f>
        <v>13.75</v>
      </c>
      <c r="DU6" s="22">
        <f t="shared" si="13"/>
        <v>13.18</v>
      </c>
      <c r="DV6" s="22">
        <f t="shared" si="13"/>
        <v>13.46</v>
      </c>
      <c r="DW6" s="22">
        <f t="shared" si="13"/>
        <v>14.46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1.58</v>
      </c>
      <c r="EE6" s="22">
        <f t="shared" ref="EE6:EM6" si="14">IF(EE7="",NA(),EE7)</f>
        <v>0.9</v>
      </c>
      <c r="EF6" s="22">
        <f t="shared" si="14"/>
        <v>1.65</v>
      </c>
      <c r="EG6" s="22">
        <f t="shared" si="14"/>
        <v>1.02</v>
      </c>
      <c r="EH6" s="22">
        <f t="shared" si="14"/>
        <v>1.35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172065</v>
      </c>
      <c r="D7" s="24">
        <v>46</v>
      </c>
      <c r="E7" s="24">
        <v>1</v>
      </c>
      <c r="F7" s="24">
        <v>0</v>
      </c>
      <c r="G7" s="24">
        <v>1</v>
      </c>
      <c r="H7" s="24" t="s">
        <v>93</v>
      </c>
      <c r="I7" s="24" t="s">
        <v>94</v>
      </c>
      <c r="J7" s="24" t="s">
        <v>95</v>
      </c>
      <c r="K7" s="24" t="s">
        <v>96</v>
      </c>
      <c r="L7" s="24" t="s">
        <v>97</v>
      </c>
      <c r="M7" s="24" t="s">
        <v>98</v>
      </c>
      <c r="N7" s="25" t="s">
        <v>99</v>
      </c>
      <c r="O7" s="25">
        <v>46.94</v>
      </c>
      <c r="P7" s="25">
        <v>99.99</v>
      </c>
      <c r="Q7" s="25">
        <v>3251</v>
      </c>
      <c r="R7" s="25">
        <v>63486</v>
      </c>
      <c r="S7" s="25">
        <v>305.87</v>
      </c>
      <c r="T7" s="25">
        <v>207.56</v>
      </c>
      <c r="U7" s="25">
        <v>63105</v>
      </c>
      <c r="V7" s="25">
        <v>55.83</v>
      </c>
      <c r="W7" s="25">
        <v>1130.31</v>
      </c>
      <c r="X7" s="25">
        <v>105.61</v>
      </c>
      <c r="Y7" s="25">
        <v>105.55</v>
      </c>
      <c r="Z7" s="25">
        <v>100.07</v>
      </c>
      <c r="AA7" s="25">
        <v>97.71</v>
      </c>
      <c r="AB7" s="25">
        <v>99.05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258.76</v>
      </c>
      <c r="AU7" s="25">
        <v>299.3</v>
      </c>
      <c r="AV7" s="25">
        <v>256.58999999999997</v>
      </c>
      <c r="AW7" s="25">
        <v>273.20999999999998</v>
      </c>
      <c r="AX7" s="25">
        <v>274.79000000000002</v>
      </c>
      <c r="AY7" s="25">
        <v>349.83</v>
      </c>
      <c r="AZ7" s="25">
        <v>360.86</v>
      </c>
      <c r="BA7" s="25">
        <v>350.79</v>
      </c>
      <c r="BB7" s="25">
        <v>354.57</v>
      </c>
      <c r="BC7" s="25">
        <v>357.74</v>
      </c>
      <c r="BD7" s="25">
        <v>252.29</v>
      </c>
      <c r="BE7" s="25">
        <v>631.87</v>
      </c>
      <c r="BF7" s="25">
        <v>639.09</v>
      </c>
      <c r="BG7" s="25">
        <v>660.96</v>
      </c>
      <c r="BH7" s="25">
        <v>664.55</v>
      </c>
      <c r="BI7" s="25">
        <v>662.03</v>
      </c>
      <c r="BJ7" s="25">
        <v>314.87</v>
      </c>
      <c r="BK7" s="25">
        <v>309.27999999999997</v>
      </c>
      <c r="BL7" s="25">
        <v>322.92</v>
      </c>
      <c r="BM7" s="25">
        <v>303.45999999999998</v>
      </c>
      <c r="BN7" s="25">
        <v>307.27999999999997</v>
      </c>
      <c r="BO7" s="25">
        <v>268.07</v>
      </c>
      <c r="BP7" s="25">
        <v>104.2</v>
      </c>
      <c r="BQ7" s="25">
        <v>104.1</v>
      </c>
      <c r="BR7" s="25">
        <v>98.08</v>
      </c>
      <c r="BS7" s="25">
        <v>95.64</v>
      </c>
      <c r="BT7" s="25">
        <v>96.86</v>
      </c>
      <c r="BU7" s="25">
        <v>103.54</v>
      </c>
      <c r="BV7" s="25">
        <v>103.32</v>
      </c>
      <c r="BW7" s="25">
        <v>100.85</v>
      </c>
      <c r="BX7" s="25">
        <v>103.79</v>
      </c>
      <c r="BY7" s="25">
        <v>98.3</v>
      </c>
      <c r="BZ7" s="25">
        <v>97.47</v>
      </c>
      <c r="CA7" s="25">
        <v>188.11</v>
      </c>
      <c r="CB7" s="25">
        <v>188.84</v>
      </c>
      <c r="CC7" s="25">
        <v>200.28</v>
      </c>
      <c r="CD7" s="25">
        <v>206.63</v>
      </c>
      <c r="CE7" s="25">
        <v>204.39</v>
      </c>
      <c r="CF7" s="25">
        <v>167.46</v>
      </c>
      <c r="CG7" s="25">
        <v>168.56</v>
      </c>
      <c r="CH7" s="25">
        <v>167.1</v>
      </c>
      <c r="CI7" s="25">
        <v>167.86</v>
      </c>
      <c r="CJ7" s="25">
        <v>173.68</v>
      </c>
      <c r="CK7" s="25">
        <v>174.75</v>
      </c>
      <c r="CL7" s="25">
        <v>71.73</v>
      </c>
      <c r="CM7" s="25">
        <v>68.72</v>
      </c>
      <c r="CN7" s="25">
        <v>64.44</v>
      </c>
      <c r="CO7" s="25">
        <v>62.04</v>
      </c>
      <c r="CP7" s="25">
        <v>42.19</v>
      </c>
      <c r="CQ7" s="25">
        <v>59.46</v>
      </c>
      <c r="CR7" s="25">
        <v>59.51</v>
      </c>
      <c r="CS7" s="25">
        <v>59.91</v>
      </c>
      <c r="CT7" s="25">
        <v>59.4</v>
      </c>
      <c r="CU7" s="25">
        <v>59.24</v>
      </c>
      <c r="CV7" s="25">
        <v>59.97</v>
      </c>
      <c r="CW7" s="25">
        <v>88.39</v>
      </c>
      <c r="CX7" s="25">
        <v>89.67</v>
      </c>
      <c r="CY7" s="25">
        <v>90.11</v>
      </c>
      <c r="CZ7" s="25">
        <v>91.41</v>
      </c>
      <c r="DA7" s="25">
        <v>90.8</v>
      </c>
      <c r="DB7" s="25">
        <v>87.41</v>
      </c>
      <c r="DC7" s="25">
        <v>87.08</v>
      </c>
      <c r="DD7" s="25">
        <v>87.26</v>
      </c>
      <c r="DE7" s="25">
        <v>87.57</v>
      </c>
      <c r="DF7" s="25">
        <v>87.26</v>
      </c>
      <c r="DG7" s="25">
        <v>89.76</v>
      </c>
      <c r="DH7" s="25">
        <v>53.37</v>
      </c>
      <c r="DI7" s="25">
        <v>54.54</v>
      </c>
      <c r="DJ7" s="25">
        <v>55.65</v>
      </c>
      <c r="DK7" s="25">
        <v>57.03</v>
      </c>
      <c r="DL7" s="25">
        <v>58.24</v>
      </c>
      <c r="DM7" s="25">
        <v>47.62</v>
      </c>
      <c r="DN7" s="25">
        <v>48.55</v>
      </c>
      <c r="DO7" s="25">
        <v>49.2</v>
      </c>
      <c r="DP7" s="25">
        <v>50.01</v>
      </c>
      <c r="DQ7" s="25">
        <v>50.99</v>
      </c>
      <c r="DR7" s="25">
        <v>51.51</v>
      </c>
      <c r="DS7" s="25">
        <v>13.05</v>
      </c>
      <c r="DT7" s="25">
        <v>13.75</v>
      </c>
      <c r="DU7" s="25">
        <v>13.18</v>
      </c>
      <c r="DV7" s="25">
        <v>13.46</v>
      </c>
      <c r="DW7" s="25">
        <v>14.46</v>
      </c>
      <c r="DX7" s="25">
        <v>16.27</v>
      </c>
      <c r="DY7" s="25">
        <v>17.11</v>
      </c>
      <c r="DZ7" s="25">
        <v>18.329999999999998</v>
      </c>
      <c r="EA7" s="25">
        <v>20.27</v>
      </c>
      <c r="EB7" s="25">
        <v>21.69</v>
      </c>
      <c r="EC7" s="25">
        <v>23.75</v>
      </c>
      <c r="ED7" s="25">
        <v>1.58</v>
      </c>
      <c r="EE7" s="25">
        <v>0.9</v>
      </c>
      <c r="EF7" s="25">
        <v>1.65</v>
      </c>
      <c r="EG7" s="25">
        <v>1.02</v>
      </c>
      <c r="EH7" s="25">
        <v>1.35</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kaga</cp:lastModifiedBy>
  <dcterms:created xsi:type="dcterms:W3CDTF">2023-12-05T00:53:06Z</dcterms:created>
  <dcterms:modified xsi:type="dcterms:W3CDTF">2024-01-22T09:07:09Z</dcterms:modified>
  <cp:category/>
</cp:coreProperties>
</file>