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1 水道（経理）\15 経営比較分析表\令和4年度\回答\"/>
    </mc:Choice>
  </mc:AlternateContent>
  <workbookProtection workbookAlgorithmName="SHA-512" workbookHashValue="/hzfs4WxdFzcdKMuGXPtWIOr8uhp5ybW0cumFN9+ygr7/YPITa0kcJW7nRJFMAbfBuyeRrV0TpjNc0U0ZPGsow==" workbookSaltValue="6s87jinNg/cO4hVP1ywX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<sst xmlns="http://schemas.openxmlformats.org/spreadsheetml/2006/main" count="228" uniqueCount="113">
  <si>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</si>
  <si>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</si>
  <si>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</si>
  <si>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</si>
  <si>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</si>
  <si>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</si>
  <si>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</si>
  <si>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</si>
  <si>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</si>
  <si>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</si>
  <si>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</si>
  <si>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</si>
  <si>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</si>
  <si>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</si>
  <si>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</si>
  <si>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</si>
  <si>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</si>
  <si>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</si>
  <si>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</si>
  <si>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</si>
  <si>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</si>
  <si>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</si>
  <si>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</si>
  <si>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</si>
  <si>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</si>
  <si>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</si>
  <si>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</si>
  <si>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</si>
  <si>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</si>
  <si>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</si>
  <si>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</si>
  <si>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</si>
  <si>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</si>
  <si>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</si>
  <si>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</si>
  <si>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</si>
  <si>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</si>
  <si>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</si>
  <si>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</si>
  <si>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</si>
  <si>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</si>
  <si>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</si>
  <si>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</si>
  <si>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</si>
  <si>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</si>
  <si>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</si>
  <si>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</si>
  <si>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</si>
  <si>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</si>
  <si>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</si>
  <si>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</si>
  <si>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</si>
  <si>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</si>
  <si>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</si>
  <si>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</si>
  <si>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</si>
  <si>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</si>
  <si>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</si>
  <si>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</si>
  <si>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</si>
  <si>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</si>
  <si>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</si>
  <si>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</si>
  <si>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</si>
  <si>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</si>
  <si>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</si>
  <si>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</si>
  <si>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</si>
  <si>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</si>
  <si>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</si>
  <si>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</si>
  <si>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</si>
  <si>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</si>
  <si>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</si>
  <si>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</si>
  <si>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</si>
  <si>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</si>
  <si>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</si>
  <si>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</si>
  <si>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</si>
  <si>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</si>
  <si>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</si>
  <si>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</si>
  <si>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</si>
  <si>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</si>
  <si>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</si>
  <si>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</si>
  <si>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</si>
  <si>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</si>
  <si>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</si>
  <si>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</si>
  <si>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</si>
  <si>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</si>
  <si>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</si>
  <si>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</si>
  <si>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</si>
  <si>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</si>
  <si>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</si>
  <si>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</si>
  <si>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</si>
  <si>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</si>
  <si>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</si>
  <si>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</si>
  <si>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</si>
  <si>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</si>
  <si>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</si>
  <si>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</si>
  <si>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</si>
  <si>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</si>
  <si>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</si>
  <si>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給水人口の減少や節水型機器の普及により、有収水量は減少している。これに伴い給水収益も減少しており、今後も水需要の伸びは期待できず、この傾向は続くものと考えられる。
　そのような中でも、①経常収支比率は、単年度の収支が黒字であることを示す100％以上となっており、②累積欠損金比率は、累積欠損金が発生していないことを示す0％であり、③流動比率は、1年以内に支払うべき債務に対して支払うことができる現金がある状況を示す100％を大きく上回っていることから、短期的な経営の健全性は保たれている。
　④企業債残高対給水収益比率は、減少傾向にあるが、類似団体の平均値より高い値が続いているため、今後も給水収益の減少が見込まれる中、企業債残高を減らしていくことが必要である。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⑥給水原価は、増加傾向にあり、類似団体の平均値を大きく上回っているため、維持管理費の削減等の経営改善が必要である。
　⑦施設利用率は、類似団体の平均値より低い値が続いているため、施設の統廃合やダウンサイジングが必要である。
　⑧有収率は、寒波漏水等により例年より低下している。今後も老朽管の更新を進め、引き続き有収率の向上に努める。</t>
    <rPh sb="528" eb="530">
      <t>カンパ</t>
    </rPh>
    <rPh sb="530" eb="532">
      <t>ロウスイ</t>
    </rPh>
    <rPh sb="532" eb="533">
      <t>トウ</t>
    </rPh>
    <rPh sb="536" eb="538">
      <t>レイネン</t>
    </rPh>
    <rPh sb="540" eb="542">
      <t>テイカ</t>
    </rPh>
    <phoneticPr fontId="4"/>
  </si>
  <si>
    <t>　①有形固定資産減価償却率及び②管路経年化率は、類似団体の平均値より高い値が続いており、法定耐用年数に近い資産や経過した管路を多く保有している状況にある。
　また、③管路更新率は、類似団体の平均値より高い値が続いており、これは水道管路緊急改善事業等の施工によるものである。
　今後は、災害復旧を行った上で、老朽管を順次更新していく予定である。</t>
    <rPh sb="138" eb="140">
      <t>コンゴ</t>
    </rPh>
    <rPh sb="142" eb="146">
      <t>サイガイフッキュウ</t>
    </rPh>
    <rPh sb="147" eb="148">
      <t>オコナ</t>
    </rPh>
    <rPh sb="150" eb="151">
      <t>ウエ</t>
    </rPh>
    <phoneticPr fontId="4"/>
  </si>
  <si>
    <t>　経営の健全性を示す指標は、概ね良好であり、当分の間は安定的な経営ができるものと考えられる。
　しかし、長期的な視点で見ると、給水人口の減少に伴う給水収益の減少傾向は続くものと考えられるため、いかにして経営の効率化を図るかが課題である。
　また、老朽化の状況を示す指標は、類似団体の平均値より高い値にあり、老朽化した施設や管路を多く抱えている状況にある。
　今後は、災害復旧を行った上で、施設の改良や管路の更新を順次進めていく予定である。</t>
    <rPh sb="179" eb="181">
      <t>コンゴ</t>
    </rPh>
    <rPh sb="183" eb="187">
      <t>サイガイフッキュウ</t>
    </rPh>
    <rPh sb="188" eb="189">
      <t>オコナ</t>
    </rPh>
    <rPh sb="191" eb="19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</si>
</sst>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1.04</c:v>
                </c:pt>
                <c:pt idx="1">
                  <c:v>1.45</c:v>
                </c:pt>
                <c:pt idx="2">
                  <c:v>0.57999999999999996</c:v>
                </c:pt>
                <c:pt idx="3">
                  <c:v>0.6</c:v>
                </c:pt>
                <c:pt idx="4">
                  <c:v>0.44</c:v>
                </c:pt>
              </c:numCache>
            </c:numRef>
          </c:val>
          <c:extLst>
            <c:ext xmlns:c16="http://schemas.microsoft.com/office/drawing/2014/chart" uri="{C3380CC4-5D6E-409C-BE32-E72D297353CC}">
              <c16:uniqueId val="{00000000-2548-4277-9172-AC5C0DBD67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548-4277-9172-AC5C0DBD67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108.42</c:v>
                </c:pt>
                <c:pt idx="1">
                  <c:v>112.57</c:v>
                </c:pt>
                <c:pt idx="2">
                  <c:v>114.46</c:v>
                </c:pt>
                <c:pt idx="3">
                  <c:v>115.66</c:v>
                </c:pt>
                <c:pt idx="4">
                  <c:v>114.52</c:v>
                </c:pt>
              </c:numCache>
            </c:numRef>
          </c:val>
          <c:extLst>
            <c:ext xmlns:c16="http://schemas.microsoft.com/office/drawing/2014/chart" uri="{C3380CC4-5D6E-409C-BE32-E72D297353CC}">
              <c16:uniqueId val="{00000000-9FA7-42DF-AB31-6DBDF1259C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9FA7-42DF-AB31-6DBDF1259C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55.62</c:v>
                </c:pt>
                <c:pt idx="1">
                  <c:v>56.58</c:v>
                </c:pt>
                <c:pt idx="2">
                  <c:v>57.62</c:v>
                </c:pt>
                <c:pt idx="3">
                  <c:v>58.87</c:v>
                </c:pt>
                <c:pt idx="4">
                  <c:v>59.87</c:v>
                </c:pt>
              </c:numCache>
            </c:numRef>
          </c:val>
          <c:extLst>
            <c:ext xmlns:c16="http://schemas.microsoft.com/office/drawing/2014/chart" uri="{C3380CC4-5D6E-409C-BE32-E72D297353CC}">
              <c16:uniqueId val="{00000000-8923-4357-9256-85E59CB6B8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8923-4357-9256-85E59CB6B8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30.25</c:v>
                </c:pt>
                <c:pt idx="1">
                  <c:v>27.71</c:v>
                </c:pt>
                <c:pt idx="2">
                  <c:v>27.91</c:v>
                </c:pt>
                <c:pt idx="3">
                  <c:v>28.51</c:v>
                </c:pt>
                <c:pt idx="4">
                  <c:v>29.69</c:v>
                </c:pt>
              </c:numCache>
            </c:numRef>
          </c:val>
          <c:extLst>
            <c:ext xmlns:c16="http://schemas.microsoft.com/office/drawing/2014/chart" uri="{C3380CC4-5D6E-409C-BE32-E72D297353CC}">
              <c16:uniqueId val="{00000000-3A1C-4B2C-B0C0-8CA51C3920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A1C-4B2C-B0C0-8CA51C3920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7-4CA3-AD81-A5556109C0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59B7-4CA3-AD81-A5556109C0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429.28</c:v>
                </c:pt>
                <c:pt idx="1">
                  <c:v>483.33</c:v>
                </c:pt>
                <c:pt idx="2">
                  <c:v>441.92</c:v>
                </c:pt>
                <c:pt idx="3">
                  <c:v>438.07</c:v>
                </c:pt>
                <c:pt idx="4">
                  <c:v>496.83</c:v>
                </c:pt>
              </c:numCache>
            </c:numRef>
          </c:val>
          <c:extLst>
            <c:ext xmlns:c16="http://schemas.microsoft.com/office/drawing/2014/chart" uri="{C3380CC4-5D6E-409C-BE32-E72D297353CC}">
              <c16:uniqueId val="{00000000-773C-4962-9B56-09BBC4ACAC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773C-4962-9B56-09BBC4ACAC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652.85</c:v>
                </c:pt>
                <c:pt idx="1">
                  <c:v>611.66999999999996</c:v>
                </c:pt>
                <c:pt idx="2">
                  <c:v>556.45000000000005</c:v>
                </c:pt>
                <c:pt idx="3">
                  <c:v>505.34</c:v>
                </c:pt>
                <c:pt idx="4">
                  <c:v>462.97</c:v>
                </c:pt>
              </c:numCache>
            </c:numRef>
          </c:val>
          <c:extLst>
            <c:ext xmlns:c16="http://schemas.microsoft.com/office/drawing/2014/chart" uri="{C3380CC4-5D6E-409C-BE32-E72D297353CC}">
              <c16:uniqueId val="{00000000-D8C0-460C-96B4-14A3914101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D8C0-460C-96B4-14A3914101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83.05</c:v>
                </c:pt>
                <c:pt idx="1">
                  <c:v>88.18</c:v>
                </c:pt>
                <c:pt idx="2">
                  <c:v>88.91</c:v>
                </c:pt>
                <c:pt idx="3">
                  <c:v>87.13</c:v>
                </c:pt>
                <c:pt idx="4">
                  <c:v>86.18</c:v>
                </c:pt>
              </c:numCache>
            </c:numRef>
          </c:val>
          <c:extLst>
            <c:ext xmlns:c16="http://schemas.microsoft.com/office/drawing/2014/chart" uri="{C3380CC4-5D6E-409C-BE32-E72D297353CC}">
              <c16:uniqueId val="{00000000-05F6-441C-BC31-E92C1C7A9E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05F6-441C-BC31-E92C1C7A9E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382.51</c:v>
                </c:pt>
                <c:pt idx="1">
                  <c:v>360.22</c:v>
                </c:pt>
                <c:pt idx="2">
                  <c:v>358.67</c:v>
                </c:pt>
                <c:pt idx="3">
                  <c:v>368.57</c:v>
                </c:pt>
                <c:pt idx="4">
                  <c:v>375.64</c:v>
                </c:pt>
              </c:numCache>
            </c:numRef>
          </c:val>
          <c:extLst>
            <c:ext xmlns:c16="http://schemas.microsoft.com/office/drawing/2014/chart" uri="{C3380CC4-5D6E-409C-BE32-E72D297353CC}">
              <c16:uniqueId val="{00000000-E0F5-45D3-8F89-7D238B4B19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0F5-45D3-8F89-7D238B4B19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39.049999999999997</c:v>
                </c:pt>
                <c:pt idx="1">
                  <c:v>37.93</c:v>
                </c:pt>
                <c:pt idx="2">
                  <c:v>38.65</c:v>
                </c:pt>
                <c:pt idx="3">
                  <c:v>36.97</c:v>
                </c:pt>
                <c:pt idx="4">
                  <c:v>38.46</c:v>
                </c:pt>
              </c:numCache>
            </c:numRef>
          </c:val>
          <c:extLst>
            <c:ext xmlns:c16="http://schemas.microsoft.com/office/drawing/2014/chart" uri="{C3380CC4-5D6E-409C-BE32-E72D297353CC}">
              <c16:uniqueId val="{00000000-FEA9-49C4-A4C4-C2DE152F21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FEA9-49C4-A4C4-C2DE152F21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84.83</c:v>
                </c:pt>
                <c:pt idx="1">
                  <c:v>85.17</c:v>
                </c:pt>
                <c:pt idx="2">
                  <c:v>83.04</c:v>
                </c:pt>
                <c:pt idx="3">
                  <c:v>84.38</c:v>
                </c:pt>
                <c:pt idx="4">
                  <c:v>78.239999999999995</c:v>
                </c:pt>
              </c:numCache>
            </c:numRef>
          </c:val>
          <c:extLst>
            <c:ext xmlns:c16="http://schemas.microsoft.com/office/drawing/2014/chart" uri="{C3380CC4-5D6E-409C-BE32-E72D297353CC}">
              <c16:uniqueId val="{00000000-1387-4CDA-81B4-130D662CF0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1387-4CDA-81B4-130D662CF0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珠洲市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12948</v>
      </c>
      <c r="AM8" s="59"/>
      <c r="AN8" s="59"/>
      <c r="AO8" s="59"/>
      <c r="AP8" s="59"/>
      <c r="AQ8" s="59"/>
      <c r="AR8" s="59"/>
      <c r="AS8" s="59"/>
      <c r="AT8" s="56">
        <f>データ!$S$6</f>
        <v>247.2</v>
      </c>
      <c r="AU8" s="57"/>
      <c r="AV8" s="57"/>
      <c r="AW8" s="57"/>
      <c r="AX8" s="57"/>
      <c r="AY8" s="57"/>
      <c r="AZ8" s="57"/>
      <c r="BA8" s="57"/>
      <c r="BB8" s="46">
        <f>データ!$T$6</f>
        <v>52.38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77.989999999999995</v>
      </c>
      <c r="J10" s="57"/>
      <c r="K10" s="57"/>
      <c r="L10" s="57"/>
      <c r="M10" s="57"/>
      <c r="N10" s="57"/>
      <c r="O10" s="58"/>
      <c r="P10" s="46">
        <f>データ!$P$6</f>
        <v>85.97</v>
      </c>
      <c r="Q10" s="46"/>
      <c r="R10" s="46"/>
      <c r="S10" s="46"/>
      <c r="T10" s="46"/>
      <c r="U10" s="46"/>
      <c r="V10" s="46"/>
      <c r="W10" s="59">
        <f>データ!$Q$6</f>
        <v>5423</v>
      </c>
      <c r="X10" s="59"/>
      <c r="Y10" s="59"/>
      <c r="Z10" s="59"/>
      <c r="AA10" s="59"/>
      <c r="AB10" s="59"/>
      <c r="AC10" s="59"/>
      <c r="AD10" s="2"/>
      <c r="AE10" s="2"/>
      <c r="AF10" s="2"/>
      <c r="AG10" s="2"/>
      <c r="AH10" s="2"/>
      <c r="AI10" s="2"/>
      <c r="AJ10" s="2"/>
      <c r="AK10" s="2"/>
      <c r="AL10" s="59">
        <f>データ!$U$6</f>
        <v>11011</v>
      </c>
      <c r="AM10" s="59"/>
      <c r="AN10" s="59"/>
      <c r="AO10" s="59"/>
      <c r="AP10" s="59"/>
      <c r="AQ10" s="59"/>
      <c r="AR10" s="59"/>
      <c r="AS10" s="59"/>
      <c r="AT10" s="56">
        <f>データ!$V$6</f>
        <v>70.92</v>
      </c>
      <c r="AU10" s="57"/>
      <c r="AV10" s="57"/>
      <c r="AW10" s="57"/>
      <c r="AX10" s="57"/>
      <c r="AY10" s="57"/>
      <c r="AZ10" s="57"/>
      <c r="BA10" s="57"/>
      <c r="BB10" s="46">
        <f>データ!$W$6</f>
        <v>155.26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Ff8XPTWHiFi/cA/xsFyjItkgUpZdXn9Ktc7LMCEu4r5EIZvm0o88QB2qR0rqsJdrQjDHmL/zHVxcbazlhgmWA==" saltValue="EmcdNT+X4L/gJ0oEptJj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172057</v>
      </c>
      <c r="D6" s="20">
        <f t="shared" si="3"/>
        <v>46</v>
      </c>
      <c r="E6" s="20">
        <f t="shared" si="3"/>
        <v>1</v>
      </c>
      <c r="F6" s="20">
        <f t="shared" si="3"/>
        <v>0</v>
      </c>
      <c r="G6" s="20">
        <f t="shared" si="3"/>
        <v>1</v>
      </c>
      <c r="H6" s="20" t="str">
        <f t="shared" si="3"/>
        <v>石川県　珠洲市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77.989999999999995</v>
      </c>
      <c r="P6" s="21">
        <f t="shared" si="3"/>
        <v>85.97</v>
      </c>
      <c r="Q6" s="21">
        <f t="shared" si="3"/>
        <v>5423</v>
      </c>
      <c r="R6" s="21">
        <f t="shared" si="3"/>
        <v>12948</v>
      </c>
      <c r="S6" s="21">
        <f t="shared" si="3"/>
        <v>247.2</v>
      </c>
      <c r="T6" s="21">
        <f t="shared" si="3"/>
        <v>52.38</v>
      </c>
      <c r="U6" s="21">
        <f t="shared" si="3"/>
        <v>11011</v>
      </c>
      <c r="V6" s="21">
        <f t="shared" si="3"/>
        <v>70.92</v>
      </c>
      <c r="W6" s="21">
        <f t="shared" si="3"/>
        <v>155.26</v>
      </c>
      <c r="X6" s="22">
        <f>IF(X7="",NA(),X7)</f>
        <v>108.42</v>
      </c>
      <c r="Y6" s="22">
        <f t="shared" ref="Y6:AG6" si="4">IF(Y7="",NA(),Y7)</f>
        <v>112.57</v>
      </c>
      <c r="Z6" s="22">
        <f t="shared" si="4"/>
        <v>114.46</v>
      </c>
      <c r="AA6" s="22">
        <f t="shared" si="4"/>
        <v>115.66</v>
      </c>
      <c r="AB6" s="22">
        <f t="shared" si="4"/>
        <v>114.52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429.28</v>
      </c>
      <c r="AU6" s="22">
        <f t="shared" ref="AU6:BC6" si="6">IF(AU7="",NA(),AU7)</f>
        <v>483.33</v>
      </c>
      <c r="AV6" s="22">
        <f t="shared" si="6"/>
        <v>441.92</v>
      </c>
      <c r="AW6" s="22">
        <f t="shared" si="6"/>
        <v>438.07</v>
      </c>
      <c r="AX6" s="22">
        <f t="shared" si="6"/>
        <v>496.83</v>
      </c>
      <c r="AY6" s="22">
        <f t="shared" si="6"/>
        <v>359.7</v>
      </c>
      <c r="AZ6" s="22">
        <f t="shared" si="6"/>
        <v>362.93</v>
      </c>
      <c r="BA6" s="22">
        <f t="shared" si="6"/>
        <v>371.81</v>
      </c>
      <c r="BB6" s="22">
        <f t="shared" si="6"/>
        <v>384.23</v>
      </c>
      <c r="BC6" s="22">
        <f t="shared" si="6"/>
        <v>364.3</v>
      </c>
      <c r="BD6" s="21" t="str">
        <f>IF(BD7="","",IF(BD7="-","【-】","【"&amp;SUBSTITUTE(TEXT(BD7,"#,##0.00"),"-","△")&amp;"】"))</f>
        <v>【252.29】</v>
      </c>
      <c r="BE6" s="22">
        <f>IF(BE7="",NA(),BE7)</f>
        <v>652.85</v>
      </c>
      <c r="BF6" s="22">
        <f t="shared" ref="BF6:BN6" si="7">IF(BF7="",NA(),BF7)</f>
        <v>611.66999999999996</v>
      </c>
      <c r="BG6" s="22">
        <f t="shared" si="7"/>
        <v>556.45000000000005</v>
      </c>
      <c r="BH6" s="22">
        <f t="shared" si="7"/>
        <v>505.34</v>
      </c>
      <c r="BI6" s="22">
        <f t="shared" si="7"/>
        <v>462.97</v>
      </c>
      <c r="BJ6" s="22">
        <f t="shared" si="7"/>
        <v>447.01</v>
      </c>
      <c r="BK6" s="22">
        <f t="shared" si="7"/>
        <v>439.05</v>
      </c>
      <c r="BL6" s="22">
        <f t="shared" si="7"/>
        <v>465.85</v>
      </c>
      <c r="BM6" s="22">
        <f t="shared" si="7"/>
        <v>439.43</v>
      </c>
      <c r="BN6" s="22">
        <f t="shared" si="7"/>
        <v>438.41</v>
      </c>
      <c r="BO6" s="21" t="str">
        <f>IF(BO7="","",IF(BO7="-","【-】","【"&amp;SUBSTITUTE(TEXT(BO7,"#,##0.00"),"-","△")&amp;"】"))</f>
        <v>【268.07】</v>
      </c>
      <c r="BP6" s="22">
        <f>IF(BP7="",NA(),BP7)</f>
        <v>83.05</v>
      </c>
      <c r="BQ6" s="22">
        <f t="shared" ref="BQ6:BY6" si="8">IF(BQ7="",NA(),BQ7)</f>
        <v>88.18</v>
      </c>
      <c r="BR6" s="22">
        <f t="shared" si="8"/>
        <v>88.91</v>
      </c>
      <c r="BS6" s="22">
        <f t="shared" si="8"/>
        <v>87.13</v>
      </c>
      <c r="BT6" s="22">
        <f t="shared" si="8"/>
        <v>86.18</v>
      </c>
      <c r="BU6" s="22">
        <f t="shared" si="8"/>
        <v>95.81</v>
      </c>
      <c r="BV6" s="22">
        <f t="shared" si="8"/>
        <v>95.26</v>
      </c>
      <c r="BW6" s="22">
        <f t="shared" si="8"/>
        <v>92.39</v>
      </c>
      <c r="BX6" s="22">
        <f t="shared" si="8"/>
        <v>94.41</v>
      </c>
      <c r="BY6" s="22">
        <f t="shared" si="8"/>
        <v>90.96</v>
      </c>
      <c r="BZ6" s="21" t="str">
        <f>IF(BZ7="","",IF(BZ7="-","【-】","【"&amp;SUBSTITUTE(TEXT(BZ7,"#,##0.00"),"-","△")&amp;"】"))</f>
        <v>【97.47】</v>
      </c>
      <c r="CA6" s="22">
        <f>IF(CA7="",NA(),CA7)</f>
        <v>382.51</v>
      </c>
      <c r="CB6" s="22">
        <f t="shared" ref="CB6:CJ6" si="9">IF(CB7="",NA(),CB7)</f>
        <v>360.22</v>
      </c>
      <c r="CC6" s="22">
        <f t="shared" si="9"/>
        <v>358.67</v>
      </c>
      <c r="CD6" s="22">
        <f t="shared" si="9"/>
        <v>368.57</v>
      </c>
      <c r="CE6" s="22">
        <f t="shared" si="9"/>
        <v>375.64</v>
      </c>
      <c r="CF6" s="22">
        <f t="shared" si="9"/>
        <v>189.58</v>
      </c>
      <c r="CG6" s="22">
        <f t="shared" si="9"/>
        <v>192.82</v>
      </c>
      <c r="CH6" s="22">
        <f t="shared" si="9"/>
        <v>192.98</v>
      </c>
      <c r="CI6" s="22">
        <f t="shared" si="9"/>
        <v>192.13</v>
      </c>
      <c r="CJ6" s="22">
        <f t="shared" si="9"/>
        <v>197.04</v>
      </c>
      <c r="CK6" s="21" t="str">
        <f>IF(CK7="","",IF(CK7="-","【-】","【"&amp;SUBSTITUTE(TEXT(CK7,"#,##0.00"),"-","△")&amp;"】"))</f>
        <v>【174.75】</v>
      </c>
      <c r="CL6" s="22">
        <f>IF(CL7="",NA(),CL7)</f>
        <v>39.049999999999997</v>
      </c>
      <c r="CM6" s="22">
        <f t="shared" ref="CM6:CU6" si="10">IF(CM7="",NA(),CM7)</f>
        <v>37.93</v>
      </c>
      <c r="CN6" s="22">
        <f t="shared" si="10"/>
        <v>38.65</v>
      </c>
      <c r="CO6" s="22">
        <f t="shared" si="10"/>
        <v>36.97</v>
      </c>
      <c r="CP6" s="22">
        <f t="shared" si="10"/>
        <v>38.46</v>
      </c>
      <c r="CQ6" s="22">
        <f t="shared" si="10"/>
        <v>55.22</v>
      </c>
      <c r="CR6" s="22">
        <f t="shared" si="10"/>
        <v>54.05</v>
      </c>
      <c r="CS6" s="22">
        <f t="shared" si="10"/>
        <v>54.43</v>
      </c>
      <c r="CT6" s="22">
        <f t="shared" si="10"/>
        <v>53.87</v>
      </c>
      <c r="CU6" s="22">
        <f t="shared" si="10"/>
        <v>54.49</v>
      </c>
      <c r="CV6" s="21" t="str">
        <f>IF(CV7="","",IF(CV7="-","【-】","【"&amp;SUBSTITUTE(TEXT(CV7,"#,##0.00"),"-","△")&amp;"】"))</f>
        <v>【59.97】</v>
      </c>
      <c r="CW6" s="22">
        <f>IF(CW7="",NA(),CW7)</f>
        <v>84.83</v>
      </c>
      <c r="CX6" s="22">
        <f t="shared" ref="CX6:DF6" si="11">IF(CX7="",NA(),CX7)</f>
        <v>85.17</v>
      </c>
      <c r="CY6" s="22">
        <f t="shared" si="11"/>
        <v>83.04</v>
      </c>
      <c r="CZ6" s="22">
        <f t="shared" si="11"/>
        <v>84.38</v>
      </c>
      <c r="DA6" s="22">
        <f t="shared" si="11"/>
        <v>78.239999999999995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55.62</v>
      </c>
      <c r="DI6" s="22">
        <f t="shared" ref="DI6:DQ6" si="12">IF(DI7="",NA(),DI7)</f>
        <v>56.58</v>
      </c>
      <c r="DJ6" s="22">
        <f t="shared" si="12"/>
        <v>57.62</v>
      </c>
      <c r="DK6" s="22">
        <f t="shared" si="12"/>
        <v>58.87</v>
      </c>
      <c r="DL6" s="22">
        <f t="shared" si="12"/>
        <v>59.87</v>
      </c>
      <c r="DM6" s="22">
        <f t="shared" si="12"/>
        <v>47.97</v>
      </c>
      <c r="DN6" s="22">
        <f t="shared" si="12"/>
        <v>49.12</v>
      </c>
      <c r="DO6" s="22">
        <f t="shared" si="12"/>
        <v>49.39</v>
      </c>
      <c r="DP6" s="22">
        <f t="shared" si="12"/>
        <v>50.75</v>
      </c>
      <c r="DQ6" s="22">
        <f t="shared" si="12"/>
        <v>51.72</v>
      </c>
      <c r="DR6" s="21" t="str">
        <f>IF(DR7="","",IF(DR7="-","【-】","【"&amp;SUBSTITUTE(TEXT(DR7,"#,##0.00"),"-","△")&amp;"】"))</f>
        <v>【51.51】</v>
      </c>
      <c r="DS6" s="22">
        <f>IF(DS7="",NA(),DS7)</f>
        <v>30.25</v>
      </c>
      <c r="DT6" s="22">
        <f t="shared" ref="DT6:EB6" si="13">IF(DT7="",NA(),DT7)</f>
        <v>27.71</v>
      </c>
      <c r="DU6" s="22">
        <f t="shared" si="13"/>
        <v>27.91</v>
      </c>
      <c r="DV6" s="22">
        <f t="shared" si="13"/>
        <v>28.51</v>
      </c>
      <c r="DW6" s="22">
        <f t="shared" si="13"/>
        <v>29.69</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1.04</v>
      </c>
      <c r="EE6" s="22">
        <f t="shared" ref="EE6:EM6" si="14">IF(EE7="",NA(),EE7)</f>
        <v>1.45</v>
      </c>
      <c r="EF6" s="22">
        <f t="shared" si="14"/>
        <v>0.57999999999999996</v>
      </c>
      <c r="EG6" s="22">
        <f t="shared" si="14"/>
        <v>0.6</v>
      </c>
      <c r="EH6" s="22">
        <f t="shared" si="14"/>
        <v>0.44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172057</v>
      </c>
      <c r="D7" s="24">
        <v>46</v>
      </c>
      <c r="E7" s="24">
        <v>1</v>
      </c>
      <c r="F7" s="24">
        <v>0</v>
      </c>
      <c r="G7" s="24">
        <v>1</v>
      </c>
      <c r="H7" s="24" t="s">
        <v>92</v>
      </c>
      <c r="I7" s="24" t="s">
        <v>93</v>
      </c>
      <c r="J7" s="24" t="s">
        <v>94</v>
      </c>
      <c r="K7" s="24" t="s">
        <v>95</v>
      </c>
      <c r="L7" s="24" t="s">
        <v>96</v>
      </c>
      <c r="M7" s="24" t="s">
        <v>97</v>
      </c>
      <c r="N7" s="25" t="s">
        <v>98</v>
      </c>
      <c r="O7" s="25">
        <v>77.989999999999995</v>
      </c>
      <c r="P7" s="25">
        <v>85.97</v>
      </c>
      <c r="Q7" s="25">
        <v>5423</v>
      </c>
      <c r="R7" s="25">
        <v>12948</v>
      </c>
      <c r="S7" s="25">
        <v>247.2</v>
      </c>
      <c r="T7" s="25">
        <v>52.38</v>
      </c>
      <c r="U7" s="25">
        <v>11011</v>
      </c>
      <c r="V7" s="25">
        <v>70.92</v>
      </c>
      <c r="W7" s="25">
        <v>155.26</v>
      </c>
      <c r="X7" s="25">
        <v>108.42</v>
      </c>
      <c r="Y7" s="25">
        <v>112.57</v>
      </c>
      <c r="Z7" s="25">
        <v>114.46</v>
      </c>
      <c r="AA7" s="25">
        <v>115.66</v>
      </c>
      <c r="AB7" s="25">
        <v>114.52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429.28</v>
      </c>
      <c r="AU7" s="25">
        <v>483.33</v>
      </c>
      <c r="AV7" s="25">
        <v>441.92</v>
      </c>
      <c r="AW7" s="25">
        <v>438.07</v>
      </c>
      <c r="AX7" s="25">
        <v>496.83</v>
      </c>
      <c r="AY7" s="25">
        <v>359.7</v>
      </c>
      <c r="AZ7" s="25">
        <v>362.93</v>
      </c>
      <c r="BA7" s="25">
        <v>371.81</v>
      </c>
      <c r="BB7" s="25">
        <v>384.23</v>
      </c>
      <c r="BC7" s="25">
        <v>364.3</v>
      </c>
      <c r="BD7" s="25">
        <v>252.29</v>
      </c>
      <c r="BE7" s="25">
        <v>652.85</v>
      </c>
      <c r="BF7" s="25">
        <v>611.66999999999996</v>
      </c>
      <c r="BG7" s="25">
        <v>556.45000000000005</v>
      </c>
      <c r="BH7" s="25">
        <v>505.34</v>
      </c>
      <c r="BI7" s="25">
        <v>462.97</v>
      </c>
      <c r="BJ7" s="25">
        <v>447.01</v>
      </c>
      <c r="BK7" s="25">
        <v>439.05</v>
      </c>
      <c r="BL7" s="25">
        <v>465.85</v>
      </c>
      <c r="BM7" s="25">
        <v>439.43</v>
      </c>
      <c r="BN7" s="25">
        <v>438.41</v>
      </c>
      <c r="BO7" s="25">
        <v>268.07</v>
      </c>
      <c r="BP7" s="25">
        <v>83.05</v>
      </c>
      <c r="BQ7" s="25">
        <v>88.18</v>
      </c>
      <c r="BR7" s="25">
        <v>88.91</v>
      </c>
      <c r="BS7" s="25">
        <v>87.13</v>
      </c>
      <c r="BT7" s="25">
        <v>86.18</v>
      </c>
      <c r="BU7" s="25">
        <v>95.81</v>
      </c>
      <c r="BV7" s="25">
        <v>95.26</v>
      </c>
      <c r="BW7" s="25">
        <v>92.39</v>
      </c>
      <c r="BX7" s="25">
        <v>94.41</v>
      </c>
      <c r="BY7" s="25">
        <v>90.96</v>
      </c>
      <c r="BZ7" s="25">
        <v>97.47</v>
      </c>
      <c r="CA7" s="25">
        <v>382.51</v>
      </c>
      <c r="CB7" s="25">
        <v>360.22</v>
      </c>
      <c r="CC7" s="25">
        <v>358.67</v>
      </c>
      <c r="CD7" s="25">
        <v>368.57</v>
      </c>
      <c r="CE7" s="25">
        <v>375.64</v>
      </c>
      <c r="CF7" s="25">
        <v>189.58</v>
      </c>
      <c r="CG7" s="25">
        <v>192.82</v>
      </c>
      <c r="CH7" s="25">
        <v>192.98</v>
      </c>
      <c r="CI7" s="25">
        <v>192.13</v>
      </c>
      <c r="CJ7" s="25">
        <v>197.04</v>
      </c>
      <c r="CK7" s="25">
        <v>174.75</v>
      </c>
      <c r="CL7" s="25">
        <v>39.049999999999997</v>
      </c>
      <c r="CM7" s="25">
        <v>37.93</v>
      </c>
      <c r="CN7" s="25">
        <v>38.65</v>
      </c>
      <c r="CO7" s="25">
        <v>36.97</v>
      </c>
      <c r="CP7" s="25">
        <v>38.46</v>
      </c>
      <c r="CQ7" s="25">
        <v>55.22</v>
      </c>
      <c r="CR7" s="25">
        <v>54.05</v>
      </c>
      <c r="CS7" s="25">
        <v>54.43</v>
      </c>
      <c r="CT7" s="25">
        <v>53.87</v>
      </c>
      <c r="CU7" s="25">
        <v>54.49</v>
      </c>
      <c r="CV7" s="25">
        <v>59.97</v>
      </c>
      <c r="CW7" s="25">
        <v>84.83</v>
      </c>
      <c r="CX7" s="25">
        <v>85.17</v>
      </c>
      <c r="CY7" s="25">
        <v>83.04</v>
      </c>
      <c r="CZ7" s="25">
        <v>84.38</v>
      </c>
      <c r="DA7" s="25">
        <v>78.239999999999995</v>
      </c>
      <c r="DB7" s="25">
        <v>80.930000000000007</v>
      </c>
      <c r="DC7" s="25">
        <v>80.510000000000005</v>
      </c>
      <c r="DD7" s="25">
        <v>79.44</v>
      </c>
      <c r="DE7" s="25">
        <v>79.489999999999995</v>
      </c>
      <c r="DF7" s="25">
        <v>78.8</v>
      </c>
      <c r="DG7" s="25">
        <v>89.76</v>
      </c>
      <c r="DH7" s="25">
        <v>55.62</v>
      </c>
      <c r="DI7" s="25">
        <v>56.58</v>
      </c>
      <c r="DJ7" s="25">
        <v>57.62</v>
      </c>
      <c r="DK7" s="25">
        <v>58.87</v>
      </c>
      <c r="DL7" s="25">
        <v>59.87</v>
      </c>
      <c r="DM7" s="25">
        <v>47.97</v>
      </c>
      <c r="DN7" s="25">
        <v>49.12</v>
      </c>
      <c r="DO7" s="25">
        <v>49.39</v>
      </c>
      <c r="DP7" s="25">
        <v>50.75</v>
      </c>
      <c r="DQ7" s="25">
        <v>51.72</v>
      </c>
      <c r="DR7" s="25">
        <v>51.51</v>
      </c>
      <c r="DS7" s="25">
        <v>30.25</v>
      </c>
      <c r="DT7" s="25">
        <v>27.71</v>
      </c>
      <c r="DU7" s="25">
        <v>27.91</v>
      </c>
      <c r="DV7" s="25">
        <v>28.51</v>
      </c>
      <c r="DW7" s="25">
        <v>29.69</v>
      </c>
      <c r="DX7" s="25">
        <v>15.33</v>
      </c>
      <c r="DY7" s="25">
        <v>16.760000000000002</v>
      </c>
      <c r="DZ7" s="25">
        <v>18.57</v>
      </c>
      <c r="EA7" s="25">
        <v>21.14</v>
      </c>
      <c r="EB7" s="25">
        <v>22.12</v>
      </c>
      <c r="EC7" s="25">
        <v>23.75</v>
      </c>
      <c r="ED7" s="25">
        <v>1.04</v>
      </c>
      <c r="EE7" s="25">
        <v>1.45</v>
      </c>
      <c r="EF7" s="25">
        <v>0.57999999999999996</v>
      </c>
      <c r="EG7" s="25">
        <v>0.6</v>
      </c>
      <c r="EH7" s="25">
        <v>0.44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2024-01-17T02:58:50Z</cp:lastPrinted>
  <dcterms:created xsi:type="dcterms:W3CDTF">2023-12-05T00:53:05Z</dcterms:created>
  <dcterms:modified xsi:type="dcterms:W3CDTF">2024-01-17T05:27:01Z</dcterms:modified>
  <cp:category/>
</cp:coreProperties>
</file>