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80特定\"/>
    </mc:Choice>
  </mc:AlternateContent>
  <xr:revisionPtr revIDLastSave="0" documentId="13_ncr:1_{EF6A191E-AF9F-4423-8EDA-4D24566EA84C}" xr6:coauthVersionLast="47" xr6:coauthVersionMax="47" xr10:uidLastSave="{00000000-0000-0000-0000-000000000000}"/>
  <workbookProtection workbookAlgorithmName="SHA-512" workbookHashValue="2lIdLHu8V+zzeyDrOO0x1sKoWLIwt+f+DY+KuuilRHcF7/q6nEU9Tv/qXotUWCUM2Ue0frUCxXJ4BODF0/K1aA==" workbookSaltValue="rXQIBEQ9zkUJhtqRTiMdF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W8" i="4"/>
  <c r="I8" i="4"/>
  <c r="B8" i="4"/>
  <c r="B6"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<sst xmlns="http://schemas.openxmlformats.org/spreadsheetml/2006/main" count="253" uniqueCount="116">
  <si>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</si>
  <si>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</si>
  <si>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</si>
  <si>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</si>
  <si>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</si>
  <si>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</si>
  <si>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</si>
  <si>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</si>
  <si>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</si>
  <si>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</si>
  <si>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</si>
  <si>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</si>
  <si>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</si>
  <si>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</si>
  <si>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</si>
  <si>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</si>
  <si>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</si>
  <si>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</si>
  <si>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</si>
  <si>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</si>
  <si>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</si>
  <si>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</si>
  <si>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</si>
  <si>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</si>
  <si>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</si>
  <si>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</si>
  <si>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</si>
  <si>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</si>
  <si>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</si>
  <si>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</si>
  <si>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</si>
  <si>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</si>
  <si>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</si>
  <si>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</si>
  <si>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</si>
  <si>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</si>
  <si>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</si>
  <si>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</si>
  <si>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</si>
  <si>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</si>
  <si>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</si>
  <si>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</si>
  <si>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</si>
  <si>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</si>
  <si>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</si>
  <si>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</si>
  <si>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</si>
  <si>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</si>
  <si>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</si>
  <si>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</si>
  <si>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</si>
  <si>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</si>
  <si>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</si>
  <si>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</si>
  <si>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</si>
  <si>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</si>
  <si>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</si>
  <si>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</si>
  <si>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</si>
  <si>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</si>
  <si>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</si>
  <si>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</si>
  <si>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</si>
  <si>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</si>
  <si>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</si>
  <si>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</si>
  <si>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</si>
  <si>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</si>
  <si>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</si>
  <si>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</si>
  <si>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</si>
  <si>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</si>
  <si>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</si>
  <si>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</si>
  <si>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</si>
  <si>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</si>
  <si>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</si>
  <si>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</si>
  <si>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</si>
  <si>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</si>
  <si>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</si>
  <si>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</si>
  <si>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</si>
  <si>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</si>
  <si>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</si>
  <si>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</si>
  <si>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</si>
  <si>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</si>
  <si>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</si>
  <si>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</si>
  <si>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</si>
  <si>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</si>
  <si>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</si>
  <si>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</si>
  <si>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</si>
  <si>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</si>
  <si>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</si>
  <si>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</si>
  <si>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</si>
  <si>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</si>
  <si>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</si>
  <si>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</si>
  <si>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</si>
  <si>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</si>
  <si>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</si>
  <si>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</si>
  <si>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</si>
  <si>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</si>
  <si>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</si>
  <si>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</si>
  <si>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</si>
  <si>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</si>
  <si>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</si>
  <si>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①経常収支比率は、100%を上回っているものの、一般会計から基準外の繰入れを行っている状況であり、また②累積欠損金比率も類似団体を大きく上回っているなど、非常に厳しい経営状況である。
　さらに、③流動比率は100%を大きく下回っており、1年以内で現金化できる資産で1年以内に支払わなければならない負債を賄えておらず、常に現金不足が課題となっている。
　令和3年度決算から分流式下水道等に要する経費の算定を見直したことにより、⑤経費回収率が大きく改善し、⑥汚水処理原価も大きく減少したが、修繕費など維持管理費の増加などにより、今後はこれらの数値も悪化していくことが見込まれる。</t>
    <phoneticPr fontId="4"/>
  </si>
  <si>
    <t>　供用開始から18年しか経過しておらず、浄化槽の法定耐用年数には達していないものの、近年はブロア交換など修繕費用が年々増加していることから、計画的な更新が必要であると考える。
　一方で、これら更新費用や維持管理費の増加を踏まえ、個人設置型浄化槽整備支援への切替え又は一部導入も検討していきたい。</t>
    <phoneticPr fontId="4"/>
  </si>
  <si>
    <t>　本市浄化槽事業は、使用料や一般会計からの公費負担分(基準内繰入金)では、収支均衡が図られないこと、また、慢性的に現金が不足していることなどにより、基準外繰入金に頼らざるを得ない状況であり、非常に厳しい経営状況となっている。
　今後は、修繕費など維持管理費の増加や老朽化による浄化槽更新費用が見込まれるなど、使用料の適正化による経営基盤の強化が急務となっている。
　このことから、経営戦略を改定し、現在の経営状況及び将来推計を詳細に分析するとともに、使用料の適正化に向けた検討(経営審議会の開催)を実施し、持続可能な事業運営に努めたい。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</si>
</sst>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C-4954-B8B7-CBD5AE6032B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09C-4954-B8B7-CBD5AE6032B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50.97</c:v>
                </c:pt>
                <c:pt idx="1">
                  <c:v>52.56</c:v>
                </c:pt>
                <c:pt idx="2">
                  <c:v>53.13</c:v>
                </c:pt>
                <c:pt idx="3">
                  <c:v>51.15</c:v>
                </c:pt>
                <c:pt idx="4">
                  <c:v>49.64</c:v>
                </c:pt>
              </c:numCache>
            </c:numRef>
          </c:val>
          <c:extLst>
            <c:ext xmlns:c16="http://schemas.microsoft.com/office/drawing/2014/chart" uri="{C3380CC4-5D6E-409C-BE32-E72D297353CC}">
              <c16:uniqueId val="{00000000-E2BB-4B67-A279-1A5EF9328F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E2BB-4B67-A279-1A5EF9328F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B5-4BEF-84FE-04C13594D0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55B5-4BEF-84FE-04C13594D0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93.24</c:v>
                </c:pt>
                <c:pt idx="1">
                  <c:v>92.15</c:v>
                </c:pt>
                <c:pt idx="2">
                  <c:v>85.78</c:v>
                </c:pt>
                <c:pt idx="3">
                  <c:v>100.53</c:v>
                </c:pt>
                <c:pt idx="4">
                  <c:v>101.06</c:v>
                </c:pt>
              </c:numCache>
            </c:numRef>
          </c:val>
          <c:extLst>
            <c:ext xmlns:c16="http://schemas.microsoft.com/office/drawing/2014/chart" uri="{C3380CC4-5D6E-409C-BE32-E72D297353CC}">
              <c16:uniqueId val="{00000000-415C-4251-B904-E3596D7363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90.02</c:v>
                </c:pt>
                <c:pt idx="1">
                  <c:v>96.05</c:v>
                </c:pt>
                <c:pt idx="2">
                  <c:v>99.03</c:v>
                </c:pt>
                <c:pt idx="3">
                  <c:v>100.41</c:v>
                </c:pt>
                <c:pt idx="4">
                  <c:v>100.17</c:v>
                </c:pt>
              </c:numCache>
            </c:numRef>
          </c:val>
          <c:smooth val="0"/>
          <c:extLst>
            <c:ext xmlns:c16="http://schemas.microsoft.com/office/drawing/2014/chart" uri="{C3380CC4-5D6E-409C-BE32-E72D297353CC}">
              <c16:uniqueId val="{00000001-415C-4251-B904-E3596D7363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7.96</c:v>
                </c:pt>
                <c:pt idx="1">
                  <c:v>14.73</c:v>
                </c:pt>
                <c:pt idx="2">
                  <c:v>17.59</c:v>
                </c:pt>
                <c:pt idx="3">
                  <c:v>20.97</c:v>
                </c:pt>
                <c:pt idx="4">
                  <c:v>23.84</c:v>
                </c:pt>
              </c:numCache>
            </c:numRef>
          </c:val>
          <c:extLst>
            <c:ext xmlns:c16="http://schemas.microsoft.com/office/drawing/2014/chart" uri="{C3380CC4-5D6E-409C-BE32-E72D297353CC}">
              <c16:uniqueId val="{00000000-F083-4226-8F3D-45EBEA04D9B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16.41</c:v>
                </c:pt>
                <c:pt idx="1">
                  <c:v>23.76</c:v>
                </c:pt>
                <c:pt idx="2">
                  <c:v>15.74</c:v>
                </c:pt>
                <c:pt idx="3">
                  <c:v>21.02</c:v>
                </c:pt>
                <c:pt idx="4">
                  <c:v>24.31</c:v>
                </c:pt>
              </c:numCache>
            </c:numRef>
          </c:val>
          <c:smooth val="0"/>
          <c:extLst>
            <c:ext xmlns:c16="http://schemas.microsoft.com/office/drawing/2014/chart" uri="{C3380CC4-5D6E-409C-BE32-E72D297353CC}">
              <c16:uniqueId val="{00000001-F083-4226-8F3D-45EBEA04D9B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B6-451D-9AE3-F0748AAE55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5B6-451D-9AE3-F0748AAE55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785.46</c:v>
                </c:pt>
                <c:pt idx="1">
                  <c:v>775.52</c:v>
                </c:pt>
                <c:pt idx="2">
                  <c:v>784.46</c:v>
                </c:pt>
                <c:pt idx="3">
                  <c:v>759.63</c:v>
                </c:pt>
                <c:pt idx="4">
                  <c:v>744.01</c:v>
                </c:pt>
              </c:numCache>
            </c:numRef>
          </c:val>
          <c:extLst>
            <c:ext xmlns:c16="http://schemas.microsoft.com/office/drawing/2014/chart" uri="{C3380CC4-5D6E-409C-BE32-E72D297353CC}">
              <c16:uniqueId val="{00000000-F028-4A49-8ECD-B4394BF50F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221.28</c:v>
                </c:pt>
                <c:pt idx="1">
                  <c:v>123.82</c:v>
                </c:pt>
                <c:pt idx="2">
                  <c:v>74.239999999999995</c:v>
                </c:pt>
                <c:pt idx="3">
                  <c:v>83.92</c:v>
                </c:pt>
                <c:pt idx="4">
                  <c:v>89.31</c:v>
                </c:pt>
              </c:numCache>
            </c:numRef>
          </c:val>
          <c:smooth val="0"/>
          <c:extLst>
            <c:ext xmlns:c16="http://schemas.microsoft.com/office/drawing/2014/chart" uri="{C3380CC4-5D6E-409C-BE32-E72D297353CC}">
              <c16:uniqueId val="{00000001-F028-4A49-8ECD-B4394BF50F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18.79</c:v>
                </c:pt>
                <c:pt idx="1">
                  <c:v>47.94</c:v>
                </c:pt>
                <c:pt idx="2">
                  <c:v>46.49</c:v>
                </c:pt>
                <c:pt idx="3">
                  <c:v>30.47</c:v>
                </c:pt>
                <c:pt idx="4">
                  <c:v>39.11</c:v>
                </c:pt>
              </c:numCache>
            </c:numRef>
          </c:val>
          <c:extLst>
            <c:ext xmlns:c16="http://schemas.microsoft.com/office/drawing/2014/chart" uri="{C3380CC4-5D6E-409C-BE32-E72D297353CC}">
              <c16:uniqueId val="{00000000-4529-435E-89C5-36FBD091CC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113.42</c:v>
                </c:pt>
                <c:pt idx="1">
                  <c:v>89.72</c:v>
                </c:pt>
                <c:pt idx="2">
                  <c:v>100.47</c:v>
                </c:pt>
                <c:pt idx="3">
                  <c:v>122.71</c:v>
                </c:pt>
                <c:pt idx="4">
                  <c:v>138.19999999999999</c:v>
                </c:pt>
              </c:numCache>
            </c:numRef>
          </c:val>
          <c:smooth val="0"/>
          <c:extLst>
            <c:ext xmlns:c16="http://schemas.microsoft.com/office/drawing/2014/chart" uri="{C3380CC4-5D6E-409C-BE32-E72D297353CC}">
              <c16:uniqueId val="{00000001-4529-435E-89C5-36FBD091CC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960.58</c:v>
                </c:pt>
                <c:pt idx="1">
                  <c:v>807.19</c:v>
                </c:pt>
                <c:pt idx="2">
                  <c:v>1371.58</c:v>
                </c:pt>
                <c:pt idx="3">
                  <c:v>1535.7</c:v>
                </c:pt>
                <c:pt idx="4">
                  <c:v>1527.33</c:v>
                </c:pt>
              </c:numCache>
            </c:numRef>
          </c:val>
          <c:extLst>
            <c:ext xmlns:c16="http://schemas.microsoft.com/office/drawing/2014/chart" uri="{C3380CC4-5D6E-409C-BE32-E72D297353CC}">
              <c16:uniqueId val="{00000000-8F7F-4A64-A623-0C721E46DC6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8F7F-4A64-A623-0C721E46DC6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55.64</c:v>
                </c:pt>
                <c:pt idx="1">
                  <c:v>54.48</c:v>
                </c:pt>
                <c:pt idx="2">
                  <c:v>50.07</c:v>
                </c:pt>
                <c:pt idx="3">
                  <c:v>67.239999999999995</c:v>
                </c:pt>
                <c:pt idx="4">
                  <c:v>69.760000000000005</c:v>
                </c:pt>
              </c:numCache>
            </c:numRef>
          </c:val>
          <c:extLst>
            <c:ext xmlns:c16="http://schemas.microsoft.com/office/drawing/2014/chart" uri="{C3380CC4-5D6E-409C-BE32-E72D297353CC}">
              <c16:uniqueId val="{00000000-B49D-4D23-8CBB-0CC810763F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B49D-4D23-8CBB-0CC810763F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288.01</c:v>
                </c:pt>
                <c:pt idx="1">
                  <c:v>287.94</c:v>
                </c:pt>
                <c:pt idx="2">
                  <c:v>311.45999999999998</c:v>
                </c:pt>
                <c:pt idx="3">
                  <c:v>241.08</c:v>
                </c:pt>
                <c:pt idx="4">
                  <c:v>241.21</c:v>
                </c:pt>
              </c:numCache>
            </c:numRef>
          </c:val>
          <c:extLst>
            <c:ext xmlns:c16="http://schemas.microsoft.com/office/drawing/2014/chart" uri="{C3380CC4-5D6E-409C-BE32-E72D297353CC}">
              <c16:uniqueId val="{00000000-51A1-4205-9E40-6611240273C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51A1-4205-9E40-6611240273C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輪島市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24021</v>
      </c>
      <c r="AM8" s="37"/>
      <c r="AN8" s="37"/>
      <c r="AO8" s="37"/>
      <c r="AP8" s="37"/>
      <c r="AQ8" s="37"/>
      <c r="AR8" s="37"/>
      <c r="AS8" s="37"/>
      <c r="AT8" s="38">
        <f>データ!T6</f>
        <v>426.35</v>
      </c>
      <c r="AU8" s="38"/>
      <c r="AV8" s="38"/>
      <c r="AW8" s="38"/>
      <c r="AX8" s="38"/>
      <c r="AY8" s="38"/>
      <c r="AZ8" s="38"/>
      <c r="BA8" s="38"/>
      <c r="BB8" s="38">
        <f>データ!U6</f>
        <v>56.34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0.91</v>
      </c>
      <c r="J10" s="38"/>
      <c r="K10" s="38"/>
      <c r="L10" s="38"/>
      <c r="M10" s="38"/>
      <c r="N10" s="38"/>
      <c r="O10" s="38"/>
      <c r="P10" s="38">
        <f>データ!P6</f>
        <v>6.77</v>
      </c>
      <c r="Q10" s="38"/>
      <c r="R10" s="38"/>
      <c r="S10" s="38"/>
      <c r="T10" s="38"/>
      <c r="U10" s="38"/>
      <c r="V10" s="38"/>
      <c r="W10" s="38">
        <f>データ!Q6</f>
        <v>100</v>
      </c>
      <c r="X10" s="38"/>
      <c r="Y10" s="38"/>
      <c r="Z10" s="38"/>
      <c r="AA10" s="38"/>
      <c r="AB10" s="38"/>
      <c r="AC10" s="38"/>
      <c r="AD10" s="37">
        <f>データ!R6</f>
        <v>3030</v>
      </c>
      <c r="AE10" s="37"/>
      <c r="AF10" s="37"/>
      <c r="AG10" s="37"/>
      <c r="AH10" s="37"/>
      <c r="AI10" s="37"/>
      <c r="AJ10" s="37"/>
      <c r="AK10" s="2"/>
      <c r="AL10" s="37">
        <f>データ!V6</f>
        <v>1595</v>
      </c>
      <c r="AM10" s="37"/>
      <c r="AN10" s="37"/>
      <c r="AO10" s="37"/>
      <c r="AP10" s="37"/>
      <c r="AQ10" s="37"/>
      <c r="AR10" s="37"/>
      <c r="AS10" s="37"/>
      <c r="AT10" s="38">
        <f>データ!W6</f>
        <v>16.8</v>
      </c>
      <c r="AU10" s="38"/>
      <c r="AV10" s="38"/>
      <c r="AW10" s="38"/>
      <c r="AX10" s="38"/>
      <c r="AY10" s="38"/>
      <c r="AZ10" s="38"/>
      <c r="BA10" s="38"/>
      <c r="BB10" s="38">
        <f>データ!X6</f>
        <v>94.94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9B1VmaGFdN8N6aTJhvKtEfp3fdxV1D619zQkbwTn4/NR1gJlbUSGDsGp5IsO0rnJbaCXmzYXh0Ox1zzpNVnUgg==" saltValue="6zZ/m8AJG9hkJMy43rQ5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172049</v>
      </c>
      <c r="D6" s="19">
        <f t="shared" si="3"/>
        <v>46</v>
      </c>
      <c r="E6" s="19">
        <f t="shared" si="3"/>
        <v>18</v>
      </c>
      <c r="F6" s="19">
        <f t="shared" si="3"/>
        <v>0</v>
      </c>
      <c r="G6" s="19">
        <f t="shared" si="3"/>
        <v>0</v>
      </c>
      <c r="H6" s="19" t="str">
        <f t="shared" si="3"/>
        <v>石川県　輪島市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0.91</v>
      </c>
      <c r="P6" s="20">
        <f t="shared" si="3"/>
        <v>6.77</v>
      </c>
      <c r="Q6" s="20">
        <f t="shared" si="3"/>
        <v>100</v>
      </c>
      <c r="R6" s="20">
        <f t="shared" si="3"/>
        <v>3030</v>
      </c>
      <c r="S6" s="20">
        <f t="shared" si="3"/>
        <v>24021</v>
      </c>
      <c r="T6" s="20">
        <f t="shared" si="3"/>
        <v>426.35</v>
      </c>
      <c r="U6" s="20">
        <f t="shared" si="3"/>
        <v>56.34</v>
      </c>
      <c r="V6" s="20">
        <f t="shared" si="3"/>
        <v>1595</v>
      </c>
      <c r="W6" s="20">
        <f t="shared" si="3"/>
        <v>16.8</v>
      </c>
      <c r="X6" s="20">
        <f t="shared" si="3"/>
        <v>94.94</v>
      </c>
      <c r="Y6" s="21">
        <f>IF(Y7="",NA(),Y7)</f>
        <v>93.24</v>
      </c>
      <c r="Z6" s="21">
        <f t="shared" ref="Z6:AH6" si="4">IF(Z7="",NA(),Z7)</f>
        <v>92.15</v>
      </c>
      <c r="AA6" s="21">
        <f t="shared" si="4"/>
        <v>85.78</v>
      </c>
      <c r="AB6" s="21">
        <f t="shared" si="4"/>
        <v>100.53</v>
      </c>
      <c r="AC6" s="21">
        <f t="shared" si="4"/>
        <v>101.06</v>
      </c>
      <c r="AD6" s="21">
        <f t="shared" si="4"/>
        <v>90.02</v>
      </c>
      <c r="AE6" s="21">
        <f t="shared" si="4"/>
        <v>96.05</v>
      </c>
      <c r="AF6" s="21">
        <f t="shared" si="4"/>
        <v>99.03</v>
      </c>
      <c r="AG6" s="21">
        <f t="shared" si="4"/>
        <v>100.41</v>
      </c>
      <c r="AH6" s="21">
        <f t="shared" si="4"/>
        <v>100.17</v>
      </c>
      <c r="AI6" s="20" t="str">
        <f>IF(AI7="","",IF(AI7="-","【-】","【"&amp;SUBSTITUTE(TEXT(AI7,"#,##0.00"),"-","△")&amp;"】"))</f>
        <v>【100.42】</v>
      </c>
      <c r="AJ6" s="21">
        <f>IF(AJ7="",NA(),AJ7)</f>
        <v>785.46</v>
      </c>
      <c r="AK6" s="21">
        <f t="shared" ref="AK6:AS6" si="5">IF(AK7="",NA(),AK7)</f>
        <v>775.52</v>
      </c>
      <c r="AL6" s="21">
        <f t="shared" si="5"/>
        <v>784.46</v>
      </c>
      <c r="AM6" s="21">
        <f t="shared" si="5"/>
        <v>759.63</v>
      </c>
      <c r="AN6" s="21">
        <f t="shared" si="5"/>
        <v>744.01</v>
      </c>
      <c r="AO6" s="21">
        <f t="shared" si="5"/>
        <v>221.28</v>
      </c>
      <c r="AP6" s="21">
        <f t="shared" si="5"/>
        <v>123.82</v>
      </c>
      <c r="AQ6" s="21">
        <f t="shared" si="5"/>
        <v>74.239999999999995</v>
      </c>
      <c r="AR6" s="21">
        <f t="shared" si="5"/>
        <v>83.92</v>
      </c>
      <c r="AS6" s="21">
        <f t="shared" si="5"/>
        <v>89.31</v>
      </c>
      <c r="AT6" s="20" t="str">
        <f>IF(AT7="","",IF(AT7="-","【-】","【"&amp;SUBSTITUTE(TEXT(AT7,"#,##0.00"),"-","△")&amp;"】"))</f>
        <v>【82.66】</v>
      </c>
      <c r="AU6" s="21">
        <f>IF(AU7="",NA(),AU7)</f>
        <v>18.79</v>
      </c>
      <c r="AV6" s="21">
        <f t="shared" ref="AV6:BD6" si="6">IF(AV7="",NA(),AV7)</f>
        <v>47.94</v>
      </c>
      <c r="AW6" s="21">
        <f t="shared" si="6"/>
        <v>46.49</v>
      </c>
      <c r="AX6" s="21">
        <f t="shared" si="6"/>
        <v>30.47</v>
      </c>
      <c r="AY6" s="21">
        <f t="shared" si="6"/>
        <v>39.11</v>
      </c>
      <c r="AZ6" s="21">
        <f t="shared" si="6"/>
        <v>113.42</v>
      </c>
      <c r="BA6" s="21">
        <f t="shared" si="6"/>
        <v>89.72</v>
      </c>
      <c r="BB6" s="21">
        <f t="shared" si="6"/>
        <v>100.47</v>
      </c>
      <c r="BC6" s="21">
        <f t="shared" si="6"/>
        <v>122.71</v>
      </c>
      <c r="BD6" s="21">
        <f t="shared" si="6"/>
        <v>138.19999999999999</v>
      </c>
      <c r="BE6" s="20" t="str">
        <f>IF(BE7="","",IF(BE7="-","【-】","【"&amp;SUBSTITUTE(TEXT(BE7,"#,##0.00"),"-","△")&amp;"】"))</f>
        <v>【140.15】</v>
      </c>
      <c r="BF6" s="21">
        <f>IF(BF7="",NA(),BF7)</f>
        <v>960.58</v>
      </c>
      <c r="BG6" s="21">
        <f t="shared" ref="BG6:BO6" si="7">IF(BG7="",NA(),BG7)</f>
        <v>807.19</v>
      </c>
      <c r="BH6" s="21">
        <f t="shared" si="7"/>
        <v>1371.58</v>
      </c>
      <c r="BI6" s="21">
        <f t="shared" si="7"/>
        <v>1535.7</v>
      </c>
      <c r="BJ6" s="21">
        <f t="shared" si="7"/>
        <v>1527.33</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55.64</v>
      </c>
      <c r="BR6" s="21">
        <f t="shared" ref="BR6:BZ6" si="8">IF(BR7="",NA(),BR7)</f>
        <v>54.48</v>
      </c>
      <c r="BS6" s="21">
        <f t="shared" si="8"/>
        <v>50.07</v>
      </c>
      <c r="BT6" s="21">
        <f t="shared" si="8"/>
        <v>67.239999999999995</v>
      </c>
      <c r="BU6" s="21">
        <f t="shared" si="8"/>
        <v>69.760000000000005</v>
      </c>
      <c r="BV6" s="21">
        <f t="shared" si="8"/>
        <v>55.85</v>
      </c>
      <c r="BW6" s="21">
        <f t="shared" si="8"/>
        <v>62.5</v>
      </c>
      <c r="BX6" s="21">
        <f t="shared" si="8"/>
        <v>60.59</v>
      </c>
      <c r="BY6" s="21">
        <f t="shared" si="8"/>
        <v>60</v>
      </c>
      <c r="BZ6" s="21">
        <f t="shared" si="8"/>
        <v>59.01</v>
      </c>
      <c r="CA6" s="20" t="str">
        <f>IF(CA7="","",IF(CA7="-","【-】","【"&amp;SUBSTITUTE(TEXT(CA7,"#,##0.00"),"-","△")&amp;"】"))</f>
        <v>【57.03】</v>
      </c>
      <c r="CB6" s="21">
        <f>IF(CB7="",NA(),CB7)</f>
        <v>288.01</v>
      </c>
      <c r="CC6" s="21">
        <f t="shared" ref="CC6:CK6" si="9">IF(CC7="",NA(),CC7)</f>
        <v>287.94</v>
      </c>
      <c r="CD6" s="21">
        <f t="shared" si="9"/>
        <v>311.45999999999998</v>
      </c>
      <c r="CE6" s="21">
        <f t="shared" si="9"/>
        <v>241.08</v>
      </c>
      <c r="CF6" s="21">
        <f t="shared" si="9"/>
        <v>241.21</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50.97</v>
      </c>
      <c r="CN6" s="21">
        <f t="shared" ref="CN6:CV6" si="10">IF(CN7="",NA(),CN7)</f>
        <v>52.56</v>
      </c>
      <c r="CO6" s="21">
        <f t="shared" si="10"/>
        <v>53.13</v>
      </c>
      <c r="CP6" s="21">
        <f t="shared" si="10"/>
        <v>51.15</v>
      </c>
      <c r="CQ6" s="21">
        <f t="shared" si="10"/>
        <v>49.64</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1">
        <f>IF(DI7="",NA(),DI7)</f>
        <v>7.96</v>
      </c>
      <c r="DJ6" s="21">
        <f t="shared" ref="DJ6:DR6" si="12">IF(DJ7="",NA(),DJ7)</f>
        <v>14.73</v>
      </c>
      <c r="DK6" s="21">
        <f t="shared" si="12"/>
        <v>17.59</v>
      </c>
      <c r="DL6" s="21">
        <f t="shared" si="12"/>
        <v>20.97</v>
      </c>
      <c r="DM6" s="21">
        <f t="shared" si="12"/>
        <v>23.84</v>
      </c>
      <c r="DN6" s="21">
        <f t="shared" si="12"/>
        <v>16.41</v>
      </c>
      <c r="DO6" s="21">
        <f t="shared" si="12"/>
        <v>23.76</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2022</v>
      </c>
      <c r="C7" s="23">
        <v>172049</v>
      </c>
      <c r="D7" s="23">
        <v>46</v>
      </c>
      <c r="E7" s="23">
        <v>18</v>
      </c>
      <c r="F7" s="23">
        <v>0</v>
      </c>
      <c r="G7" s="23">
        <v>0</v>
      </c>
      <c r="H7" s="23" t="s">
        <v>96</v>
      </c>
      <c r="I7" s="23" t="s">
        <v>97</v>
      </c>
      <c r="J7" s="23" t="s">
        <v>98</v>
      </c>
      <c r="K7" s="23" t="s">
        <v>99</v>
      </c>
      <c r="L7" s="23" t="s">
        <v>100</v>
      </c>
      <c r="M7" s="23" t="s">
        <v>101</v>
      </c>
      <c r="N7" s="24" t="s">
        <v>102</v>
      </c>
      <c r="O7" s="24">
        <v>0.91</v>
      </c>
      <c r="P7" s="24">
        <v>6.77</v>
      </c>
      <c r="Q7" s="24">
        <v>100</v>
      </c>
      <c r="R7" s="24">
        <v>3030</v>
      </c>
      <c r="S7" s="24">
        <v>24021</v>
      </c>
      <c r="T7" s="24">
        <v>426.35</v>
      </c>
      <c r="U7" s="24">
        <v>56.34</v>
      </c>
      <c r="V7" s="24">
        <v>1595</v>
      </c>
      <c r="W7" s="24">
        <v>16.8</v>
      </c>
      <c r="X7" s="24">
        <v>94.94</v>
      </c>
      <c r="Y7" s="24">
        <v>93.24</v>
      </c>
      <c r="Z7" s="24">
        <v>92.15</v>
      </c>
      <c r="AA7" s="24">
        <v>85.78</v>
      </c>
      <c r="AB7" s="24">
        <v>100.53</v>
      </c>
      <c r="AC7" s="24">
        <v>101.06</v>
      </c>
      <c r="AD7" s="24">
        <v>90.02</v>
      </c>
      <c r="AE7" s="24">
        <v>96.05</v>
      </c>
      <c r="AF7" s="24">
        <v>99.03</v>
      </c>
      <c r="AG7" s="24">
        <v>100.41</v>
      </c>
      <c r="AH7" s="24">
        <v>100.17</v>
      </c>
      <c r="AI7" s="24">
        <v>100.42</v>
      </c>
      <c r="AJ7" s="24">
        <v>785.46</v>
      </c>
      <c r="AK7" s="24">
        <v>775.52</v>
      </c>
      <c r="AL7" s="24">
        <v>784.46</v>
      </c>
      <c r="AM7" s="24">
        <v>759.63</v>
      </c>
      <c r="AN7" s="24">
        <v>744.01</v>
      </c>
      <c r="AO7" s="24">
        <v>221.28</v>
      </c>
      <c r="AP7" s="24">
        <v>123.82</v>
      </c>
      <c r="AQ7" s="24">
        <v>74.239999999999995</v>
      </c>
      <c r="AR7" s="24">
        <v>83.92</v>
      </c>
      <c r="AS7" s="24">
        <v>89.31</v>
      </c>
      <c r="AT7" s="24">
        <v>82.66</v>
      </c>
      <c r="AU7" s="24">
        <v>18.79</v>
      </c>
      <c r="AV7" s="24">
        <v>47.94</v>
      </c>
      <c r="AW7" s="24">
        <v>46.49</v>
      </c>
      <c r="AX7" s="24">
        <v>30.47</v>
      </c>
      <c r="AY7" s="24">
        <v>39.11</v>
      </c>
      <c r="AZ7" s="24">
        <v>113.42</v>
      </c>
      <c r="BA7" s="24">
        <v>89.72</v>
      </c>
      <c r="BB7" s="24">
        <v>100.47</v>
      </c>
      <c r="BC7" s="24">
        <v>122.71</v>
      </c>
      <c r="BD7" s="24">
        <v>138.19999999999999</v>
      </c>
      <c r="BE7" s="24">
        <v>140.15</v>
      </c>
      <c r="BF7" s="24">
        <v>960.58</v>
      </c>
      <c r="BG7" s="24">
        <v>807.19</v>
      </c>
      <c r="BH7" s="24">
        <v>1371.58</v>
      </c>
      <c r="BI7" s="24">
        <v>1535.7</v>
      </c>
      <c r="BJ7" s="24">
        <v>1527.33</v>
      </c>
      <c r="BK7" s="24">
        <v>386.46</v>
      </c>
      <c r="BL7" s="24">
        <v>270.57</v>
      </c>
      <c r="BM7" s="24">
        <v>294.27</v>
      </c>
      <c r="BN7" s="24">
        <v>294.08999999999997</v>
      </c>
      <c r="BO7" s="24">
        <v>294.08999999999997</v>
      </c>
      <c r="BP7" s="24">
        <v>307.39</v>
      </c>
      <c r="BQ7" s="24">
        <v>55.64</v>
      </c>
      <c r="BR7" s="24">
        <v>54.48</v>
      </c>
      <c r="BS7" s="24">
        <v>50.07</v>
      </c>
      <c r="BT7" s="24">
        <v>67.239999999999995</v>
      </c>
      <c r="BU7" s="24">
        <v>69.760000000000005</v>
      </c>
      <c r="BV7" s="24">
        <v>55.85</v>
      </c>
      <c r="BW7" s="24">
        <v>62.5</v>
      </c>
      <c r="BX7" s="24">
        <v>60.59</v>
      </c>
      <c r="BY7" s="24">
        <v>60</v>
      </c>
      <c r="BZ7" s="24">
        <v>59.01</v>
      </c>
      <c r="CA7" s="24">
        <v>57.03</v>
      </c>
      <c r="CB7" s="24">
        <v>288.01</v>
      </c>
      <c r="CC7" s="24">
        <v>287.94</v>
      </c>
      <c r="CD7" s="24">
        <v>311.45999999999998</v>
      </c>
      <c r="CE7" s="24">
        <v>241.08</v>
      </c>
      <c r="CF7" s="24">
        <v>241.21</v>
      </c>
      <c r="CG7" s="24">
        <v>287.91000000000003</v>
      </c>
      <c r="CH7" s="24">
        <v>269.33</v>
      </c>
      <c r="CI7" s="24">
        <v>280.23</v>
      </c>
      <c r="CJ7" s="24">
        <v>282.70999999999998</v>
      </c>
      <c r="CK7" s="24">
        <v>291.82</v>
      </c>
      <c r="CL7" s="24">
        <v>294.83</v>
      </c>
      <c r="CM7" s="24">
        <v>50.97</v>
      </c>
      <c r="CN7" s="24">
        <v>52.56</v>
      </c>
      <c r="CO7" s="24">
        <v>53.13</v>
      </c>
      <c r="CP7" s="24">
        <v>51.15</v>
      </c>
      <c r="CQ7" s="24">
        <v>49.64</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v>7.96</v>
      </c>
      <c r="DJ7" s="24">
        <v>14.73</v>
      </c>
      <c r="DK7" s="24">
        <v>17.59</v>
      </c>
      <c r="DL7" s="24">
        <v>20.97</v>
      </c>
      <c r="DM7" s="24">
        <v>23.84</v>
      </c>
      <c r="DN7" s="24">
        <v>16.41</v>
      </c>
      <c r="DO7" s="24">
        <v>23.76</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2023-12-12T01:07:34Z</dcterms:created>
  <dcterms:modified xsi:type="dcterms:W3CDTF">2024-03-07T05:58:17Z</dcterms:modified>
  <cp:category/>
</cp:coreProperties>
</file>