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Users\takai\Desktop\下水\76漁集\"/>
    </mc:Choice>
  </mc:AlternateContent>
  <xr:revisionPtr revIDLastSave="0" documentId="13_ncr:1_{9BB0FB25-49A8-4B96-AE3F-76BEF1F8086C}" xr6:coauthVersionLast="47" xr6:coauthVersionMax="47" xr10:uidLastSave="{00000000-0000-0000-0000-000000000000}"/>
  <workbookProtection workbookAlgorithmName="SHA-512" workbookHashValue="5350YrDPfAVpXQS9gdYEdSOh7R9tDtxqmPUNFVACwZ86FWn1489NjcK1XoW+c+T6JDfoWcWrx46P3yv6aflH7w==" workbookSaltValue="lRni98DS104Y9U30pKQ29w=="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AT8" i="4" s="1"/>
  <c r="S6" i="5"/>
  <c r="R6" i="5"/>
  <c r="AD10" i="4" s="1"/>
  <c r="Q6" i="5"/>
  <c r="W10" i="4" s="1"/>
  <c r="P6" i="5"/>
  <c r="P10" i="4" s="1"/>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E85" i="4"/>
  <c r="BB10" i="4"/>
  <c r="AT10" i="4"/>
  <c r="I10" i="4"/>
  <c r="AL8" i="4"/>
  <c r="W8" i="4"/>
  <c r="P8" i="4"/>
  <c r="B6" i="4"/>
</calcChain>
</file>

<file path=xl/sharedStrings.xml><?xml version="1.0" encoding="utf-8"?>
<sst xmlns="http://schemas.openxmlformats.org/spreadsheetml/2006/main" count="231" uniqueCount="116">
  <si>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</si>
  <si>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</si>
  <si>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</si>
  <si>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</si>
  <si>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</si>
  <si>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</si>
  <si>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</si>
  <si>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</si>
  <si>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</si>
  <si>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</si>
  <si>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</si>
  <si>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</si>
  <si>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</si>
  <si>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</si>
  <si>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</si>
  <si>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</si>
  <si>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</si>
  <si>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</si>
  <si>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</si>
  <si>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</si>
  <si>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</si>
  <si>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</si>
  <si>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</si>
  <si>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</si>
  <si>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</si>
  <si>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</si>
  <si>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</si>
  <si>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</si>
  <si>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</si>
  <si>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</si>
  <si>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</si>
  <si>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</si>
  <si>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</si>
  <si>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</si>
  <si>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</si>
  <si>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</si>
  <si>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</si>
  <si>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</si>
  <si>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</si>
  <si>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</si>
  <si>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</si>
  <si>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</si>
  <si>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</si>
  <si>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</si>
  <si>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</si>
  <si>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</si>
  <si>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</si>
  <si>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</si>
  <si>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</si>
  <si>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</si>
  <si>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</si>
  <si>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</si>
  <si>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</si>
  <si>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</si>
  <si>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</si>
  <si>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</si>
  <si>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</si>
  <si>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</si>
  <si>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</si>
  <si>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</si>
  <si>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</si>
  <si>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</si>
  <si>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</si>
  <si>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</si>
  <si>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</si>
  <si>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</si>
  <si>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</si>
  <si>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</si>
  <si>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</si>
  <si>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</si>
  <si>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</si>
  <si>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</si>
  <si>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</si>
  <si>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</si>
  <si>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</si>
  <si>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</si>
  <si>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</si>
  <si>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</si>
  <si>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</si>
  <si>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</si>
  <si>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</si>
  <si>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</si>
  <si>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</si>
  <si>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</si>
  <si>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</si>
  <si>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</si>
  <si>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</si>
  <si>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</si>
  <si>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</si>
  <si>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</si>
  <si>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</si>
  <si>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</si>
  <si>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</si>
  <si>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</si>
  <si>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</si>
  <si>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</si>
  <si>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輪島市</t>
  </si>
  <si>
    <t>法適用</t>
  </si>
  <si>
    <t>下水道事業</t>
  </si>
  <si>
    <t>漁業集落排水</t>
  </si>
  <si>
    <t>H2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</si>
  <si>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</si>
  <si>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</si>
  <si>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</si>
  <si>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</si>
  <si>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</si>
  <si>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</si>
  <si>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</si>
  <si>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</si>
  <si>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</si>
  <si>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</si>
  <si>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</si>
  <si>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</si>
  <si>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①経常収支比率は、100%を上回っているものの、一般会計から多額の繰入れを行っている状況である。
　さらに、③流動比率は100%を大きく下回っており、1年以内で現金化できる資産で1年以内に支払わなければならない負債を賄えておらず、常に現金不足が課題となっている。
　令和3年度決算から分流式下水道等に要する経費の算定を見直したことにより、⑤経費回収率が大きく改善し、⑥汚水処理原価も大きく減少したが、人口減少等による有収水量の減少及び使用料収入の減少により、今後はこれらの数値も悪化していくことが見込まれる。
　⑧水洗化率は、類似団体を大きく上回っているものの、人口減少、高齢化等により、今後は有収水量が減少していくことが見込まれる。</t>
    <phoneticPr fontId="4"/>
  </si>
  <si>
    <t>　供用開始から25年経過しているが、管渠については法定耐用年数に達するまでにまだ十分な期間があり、現時点で老朽化の問題はない。
　一方、電気機械設備については、法定耐用年数が経過し、老朽化が著しい設備の更新などの長寿命化対策を令和3年度から実施しているところである。</t>
    <phoneticPr fontId="4"/>
  </si>
  <si>
    <t>　本市漁業集落排水事業は、現時点では使用料や一般会計からの公費負担分(基準内繰入金)で収支均衡が図られており、累積欠損金も発生していないが、慢性的に現金が不足している状況である。
　今後は、人口減少等により使用料収入の減少が見込まれる一方で、動力費をはじめとする維持管理費の増加など、使用料の適正化による経営基盤の強化や広域化及び共同化の推進、ダウンサイジングやスペックダウンによる経営の効率化が急務となっている。
　このことから、経営戦略を改定し、現在の経営状況及び将来推計を詳細に分析するとともに、使用料の適正化に向けた検討(経営審議会の開催)を実施し、持続可能な事業運営に努めたい。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</si>
</sst>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086-4FDD-84AF-061796D7135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1.6</c:v>
                </c:pt>
                <c:pt idx="3">
                  <c:v>0.01</c:v>
                </c:pt>
                <c:pt idx="4">
                  <c:v>0.01</c:v>
                </c:pt>
              </c:numCache>
            </c:numRef>
          </c:val>
          <c:smooth val="0"/>
          <c:extLst>
            <c:ext xmlns:c16="http://schemas.microsoft.com/office/drawing/2014/chart" uri="{C3380CC4-5D6E-409C-BE32-E72D297353CC}">
              <c16:uniqueId val="{00000001-F086-4FDD-84AF-061796D7135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25.93</c:v>
                </c:pt>
                <c:pt idx="1">
                  <c:v>25.19</c:v>
                </c:pt>
                <c:pt idx="2">
                  <c:v>25.19</c:v>
                </c:pt>
                <c:pt idx="3">
                  <c:v>24.81</c:v>
                </c:pt>
                <c:pt idx="4">
                  <c:v>23.7</c:v>
                </c:pt>
              </c:numCache>
            </c:numRef>
          </c:val>
          <c:extLst>
            <c:ext xmlns:c16="http://schemas.microsoft.com/office/drawing/2014/chart" uri="{C3380CC4-5D6E-409C-BE32-E72D297353CC}">
              <c16:uniqueId val="{00000000-A093-4BA7-BEF7-5882DDC3110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32.229999999999997</c:v>
                </c:pt>
                <c:pt idx="1">
                  <c:v>32.479999999999997</c:v>
                </c:pt>
                <c:pt idx="2">
                  <c:v>30.19</c:v>
                </c:pt>
                <c:pt idx="3">
                  <c:v>28.77</c:v>
                </c:pt>
                <c:pt idx="4">
                  <c:v>26.22</c:v>
                </c:pt>
              </c:numCache>
            </c:numRef>
          </c:val>
          <c:smooth val="0"/>
          <c:extLst>
            <c:ext xmlns:c16="http://schemas.microsoft.com/office/drawing/2014/chart" uri="{C3380CC4-5D6E-409C-BE32-E72D297353CC}">
              <c16:uniqueId val="{00000001-A093-4BA7-BEF7-5882DDC3110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90.33</c:v>
                </c:pt>
                <c:pt idx="1">
                  <c:v>93.47</c:v>
                </c:pt>
                <c:pt idx="2">
                  <c:v>96.07</c:v>
                </c:pt>
                <c:pt idx="3">
                  <c:v>93.01</c:v>
                </c:pt>
                <c:pt idx="4">
                  <c:v>92.64</c:v>
                </c:pt>
              </c:numCache>
            </c:numRef>
          </c:val>
          <c:extLst>
            <c:ext xmlns:c16="http://schemas.microsoft.com/office/drawing/2014/chart" uri="{C3380CC4-5D6E-409C-BE32-E72D297353CC}">
              <c16:uniqueId val="{00000000-F0FA-4E60-B346-E5A72F4854C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80.8</c:v>
                </c:pt>
                <c:pt idx="1">
                  <c:v>79.2</c:v>
                </c:pt>
                <c:pt idx="2">
                  <c:v>79.09</c:v>
                </c:pt>
                <c:pt idx="3">
                  <c:v>78.900000000000006</c:v>
                </c:pt>
                <c:pt idx="4">
                  <c:v>78.03</c:v>
                </c:pt>
              </c:numCache>
            </c:numRef>
          </c:val>
          <c:smooth val="0"/>
          <c:extLst>
            <c:ext xmlns:c16="http://schemas.microsoft.com/office/drawing/2014/chart" uri="{C3380CC4-5D6E-409C-BE32-E72D297353CC}">
              <c16:uniqueId val="{00000001-F0FA-4E60-B346-E5A72F4854C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112.8</c:v>
                </c:pt>
                <c:pt idx="1">
                  <c:v>107.3</c:v>
                </c:pt>
                <c:pt idx="2">
                  <c:v>121.26</c:v>
                </c:pt>
                <c:pt idx="3">
                  <c:v>122.77</c:v>
                </c:pt>
                <c:pt idx="4">
                  <c:v>152.32</c:v>
                </c:pt>
              </c:numCache>
            </c:numRef>
          </c:val>
          <c:extLst>
            <c:ext xmlns:c16="http://schemas.microsoft.com/office/drawing/2014/chart" uri="{C3380CC4-5D6E-409C-BE32-E72D297353CC}">
              <c16:uniqueId val="{00000000-AA32-49A6-BB88-00D066617C0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101.36</c:v>
                </c:pt>
                <c:pt idx="1">
                  <c:v>99.33</c:v>
                </c:pt>
                <c:pt idx="2">
                  <c:v>101.18</c:v>
                </c:pt>
                <c:pt idx="3">
                  <c:v>99.89</c:v>
                </c:pt>
                <c:pt idx="4">
                  <c:v>104.12</c:v>
                </c:pt>
              </c:numCache>
            </c:numRef>
          </c:val>
          <c:smooth val="0"/>
          <c:extLst>
            <c:ext xmlns:c16="http://schemas.microsoft.com/office/drawing/2014/chart" uri="{C3380CC4-5D6E-409C-BE32-E72D297353CC}">
              <c16:uniqueId val="{00000001-AA32-49A6-BB88-00D066617C0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5.91</c:v>
                </c:pt>
                <c:pt idx="1">
                  <c:v>11.82</c:v>
                </c:pt>
                <c:pt idx="2">
                  <c:v>14.94</c:v>
                </c:pt>
                <c:pt idx="3">
                  <c:v>17.62</c:v>
                </c:pt>
                <c:pt idx="4">
                  <c:v>18.5</c:v>
                </c:pt>
              </c:numCache>
            </c:numRef>
          </c:val>
          <c:extLst>
            <c:ext xmlns:c16="http://schemas.microsoft.com/office/drawing/2014/chart" uri="{C3380CC4-5D6E-409C-BE32-E72D297353CC}">
              <c16:uniqueId val="{00000000-BCE6-435F-BE4B-DE696770C00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30.26</c:v>
                </c:pt>
                <c:pt idx="1">
                  <c:v>28.97</c:v>
                </c:pt>
                <c:pt idx="2">
                  <c:v>20.14</c:v>
                </c:pt>
                <c:pt idx="3">
                  <c:v>23.17</c:v>
                </c:pt>
                <c:pt idx="4">
                  <c:v>25.29</c:v>
                </c:pt>
              </c:numCache>
            </c:numRef>
          </c:val>
          <c:smooth val="0"/>
          <c:extLst>
            <c:ext xmlns:c16="http://schemas.microsoft.com/office/drawing/2014/chart" uri="{C3380CC4-5D6E-409C-BE32-E72D297353CC}">
              <c16:uniqueId val="{00000001-BCE6-435F-BE4B-DE696770C00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C0E-4026-A4C1-D1A77F9C168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C0E-4026-A4C1-D1A77F9C168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2F3-452F-890F-18B57B1023C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221.05</c:v>
                </c:pt>
                <c:pt idx="1">
                  <c:v>210</c:v>
                </c:pt>
                <c:pt idx="2">
                  <c:v>140.63</c:v>
                </c:pt>
                <c:pt idx="3">
                  <c:v>163.84</c:v>
                </c:pt>
                <c:pt idx="4">
                  <c:v>176.46</c:v>
                </c:pt>
              </c:numCache>
            </c:numRef>
          </c:val>
          <c:smooth val="0"/>
          <c:extLst>
            <c:ext xmlns:c16="http://schemas.microsoft.com/office/drawing/2014/chart" uri="{C3380CC4-5D6E-409C-BE32-E72D297353CC}">
              <c16:uniqueId val="{00000001-72F3-452F-890F-18B57B1023C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8.91</c:v>
                </c:pt>
                <c:pt idx="1">
                  <c:v>17.309999999999999</c:v>
                </c:pt>
                <c:pt idx="2">
                  <c:v>15.48</c:v>
                </c:pt>
                <c:pt idx="3">
                  <c:v>33.03</c:v>
                </c:pt>
                <c:pt idx="4">
                  <c:v>48.55</c:v>
                </c:pt>
              </c:numCache>
            </c:numRef>
          </c:val>
          <c:extLst>
            <c:ext xmlns:c16="http://schemas.microsoft.com/office/drawing/2014/chart" uri="{C3380CC4-5D6E-409C-BE32-E72D297353CC}">
              <c16:uniqueId val="{00000000-A4E8-4D2C-8185-5AB1C3E0A65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80.95</c:v>
                </c:pt>
                <c:pt idx="1">
                  <c:v>62.55</c:v>
                </c:pt>
                <c:pt idx="2">
                  <c:v>56.53</c:v>
                </c:pt>
                <c:pt idx="3">
                  <c:v>59.66</c:v>
                </c:pt>
                <c:pt idx="4">
                  <c:v>61.64</c:v>
                </c:pt>
              </c:numCache>
            </c:numRef>
          </c:val>
          <c:smooth val="0"/>
          <c:extLst>
            <c:ext xmlns:c16="http://schemas.microsoft.com/office/drawing/2014/chart" uri="{C3380CC4-5D6E-409C-BE32-E72D297353CC}">
              <c16:uniqueId val="{00000001-A4E8-4D2C-8185-5AB1C3E0A65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571.04999999999995</c:v>
                </c:pt>
                <c:pt idx="1">
                  <c:v>575.86</c:v>
                </c:pt>
                <c:pt idx="2">
                  <c:v>5803.73</c:v>
                </c:pt>
                <c:pt idx="3">
                  <c:v>5759.52</c:v>
                </c:pt>
                <c:pt idx="4">
                  <c:v>6149.4</c:v>
                </c:pt>
              </c:numCache>
            </c:numRef>
          </c:val>
          <c:extLst>
            <c:ext xmlns:c16="http://schemas.microsoft.com/office/drawing/2014/chart" uri="{C3380CC4-5D6E-409C-BE32-E72D297353CC}">
              <c16:uniqueId val="{00000000-21A5-44A9-855E-1CAFFA8A701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1006.65</c:v>
                </c:pt>
                <c:pt idx="1">
                  <c:v>998.42</c:v>
                </c:pt>
                <c:pt idx="2">
                  <c:v>1095.52</c:v>
                </c:pt>
                <c:pt idx="3">
                  <c:v>1056.55</c:v>
                </c:pt>
                <c:pt idx="4">
                  <c:v>1278.54</c:v>
                </c:pt>
              </c:numCache>
            </c:numRef>
          </c:val>
          <c:smooth val="0"/>
          <c:extLst>
            <c:ext xmlns:c16="http://schemas.microsoft.com/office/drawing/2014/chart" uri="{C3380CC4-5D6E-409C-BE32-E72D297353CC}">
              <c16:uniqueId val="{00000001-21A5-44A9-855E-1CAFFA8A701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47.55</c:v>
                </c:pt>
                <c:pt idx="1">
                  <c:v>32.69</c:v>
                </c:pt>
                <c:pt idx="2">
                  <c:v>22.66</c:v>
                </c:pt>
                <c:pt idx="3">
                  <c:v>90.06</c:v>
                </c:pt>
                <c:pt idx="4">
                  <c:v>36.86</c:v>
                </c:pt>
              </c:numCache>
            </c:numRef>
          </c:val>
          <c:extLst>
            <c:ext xmlns:c16="http://schemas.microsoft.com/office/drawing/2014/chart" uri="{C3380CC4-5D6E-409C-BE32-E72D297353CC}">
              <c16:uniqueId val="{00000000-F800-4D9A-9315-0EEAC314AC3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43.43</c:v>
                </c:pt>
                <c:pt idx="1">
                  <c:v>41.41</c:v>
                </c:pt>
                <c:pt idx="2">
                  <c:v>39.64</c:v>
                </c:pt>
                <c:pt idx="3">
                  <c:v>40</c:v>
                </c:pt>
                <c:pt idx="4">
                  <c:v>38.74</c:v>
                </c:pt>
              </c:numCache>
            </c:numRef>
          </c:val>
          <c:smooth val="0"/>
          <c:extLst>
            <c:ext xmlns:c16="http://schemas.microsoft.com/office/drawing/2014/chart" uri="{C3380CC4-5D6E-409C-BE32-E72D297353CC}">
              <c16:uniqueId val="{00000001-F800-4D9A-9315-0EEAC314AC3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411.41</c:v>
                </c:pt>
                <c:pt idx="1">
                  <c:v>596.63</c:v>
                </c:pt>
                <c:pt idx="2">
                  <c:v>877.44</c:v>
                </c:pt>
                <c:pt idx="3">
                  <c:v>223.81</c:v>
                </c:pt>
                <c:pt idx="4">
                  <c:v>561.87</c:v>
                </c:pt>
              </c:numCache>
            </c:numRef>
          </c:val>
          <c:extLst>
            <c:ext xmlns:c16="http://schemas.microsoft.com/office/drawing/2014/chart" uri="{C3380CC4-5D6E-409C-BE32-E72D297353CC}">
              <c16:uniqueId val="{00000000-4236-4EB0-B91F-2ABB12F9794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400.44</c:v>
                </c:pt>
                <c:pt idx="1">
                  <c:v>417.56</c:v>
                </c:pt>
                <c:pt idx="2">
                  <c:v>449.72</c:v>
                </c:pt>
                <c:pt idx="3">
                  <c:v>437.27</c:v>
                </c:pt>
                <c:pt idx="4">
                  <c:v>456.72</c:v>
                </c:pt>
              </c:numCache>
            </c:numRef>
          </c:val>
          <c:smooth val="0"/>
          <c:extLst>
            <c:ext xmlns:c16="http://schemas.microsoft.com/office/drawing/2014/chart" uri="{C3380CC4-5D6E-409C-BE32-E72D297353CC}">
              <c16:uniqueId val="{00000001-4236-4EB0-B91F-2ABB12F9794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【101.46】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【1,078.44】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【29.81】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石川県　輪島市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漁業集落排水</v>
      </c>
      <c r="Q8" s="35"/>
      <c r="R8" s="35"/>
      <c r="S8" s="35"/>
      <c r="T8" s="35"/>
      <c r="U8" s="35"/>
      <c r="V8" s="35"/>
      <c r="W8" s="35" t="str">
        <f>データ!L6</f>
        <v>H2</v>
      </c>
      <c r="X8" s="35"/>
      <c r="Y8" s="35"/>
      <c r="Z8" s="35"/>
      <c r="AA8" s="35"/>
      <c r="AB8" s="35"/>
      <c r="AC8" s="35"/>
      <c r="AD8" s="36" t="str">
        <f>データ!$M$6</f>
        <v>非設置</v>
      </c>
      <c r="AE8" s="36"/>
      <c r="AF8" s="36"/>
      <c r="AG8" s="36"/>
      <c r="AH8" s="36"/>
      <c r="AI8" s="36"/>
      <c r="AJ8" s="36"/>
      <c r="AK8" s="3"/>
      <c r="AL8" s="37">
        <f>データ!S6</f>
        <v>24021</v>
      </c>
      <c r="AM8" s="37"/>
      <c r="AN8" s="37"/>
      <c r="AO8" s="37"/>
      <c r="AP8" s="37"/>
      <c r="AQ8" s="37"/>
      <c r="AR8" s="37"/>
      <c r="AS8" s="37"/>
      <c r="AT8" s="38">
        <f>データ!T6</f>
        <v>426.35</v>
      </c>
      <c r="AU8" s="38"/>
      <c r="AV8" s="38"/>
      <c r="AW8" s="38"/>
      <c r="AX8" s="38"/>
      <c r="AY8" s="38"/>
      <c r="AZ8" s="38"/>
      <c r="BA8" s="38"/>
      <c r="BB8" s="38">
        <f>データ!U6</f>
        <v>56.34</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52.91</v>
      </c>
      <c r="J10" s="38"/>
      <c r="K10" s="38"/>
      <c r="L10" s="38"/>
      <c r="M10" s="38"/>
      <c r="N10" s="38"/>
      <c r="O10" s="38"/>
      <c r="P10" s="38">
        <f>データ!P6</f>
        <v>1.0900000000000001</v>
      </c>
      <c r="Q10" s="38"/>
      <c r="R10" s="38"/>
      <c r="S10" s="38"/>
      <c r="T10" s="38"/>
      <c r="U10" s="38"/>
      <c r="V10" s="38"/>
      <c r="W10" s="38">
        <f>データ!Q6</f>
        <v>76.94</v>
      </c>
      <c r="X10" s="38"/>
      <c r="Y10" s="38"/>
      <c r="Z10" s="38"/>
      <c r="AA10" s="38"/>
      <c r="AB10" s="38"/>
      <c r="AC10" s="38"/>
      <c r="AD10" s="37">
        <f>データ!R6</f>
        <v>3450</v>
      </c>
      <c r="AE10" s="37"/>
      <c r="AF10" s="37"/>
      <c r="AG10" s="37"/>
      <c r="AH10" s="37"/>
      <c r="AI10" s="37"/>
      <c r="AJ10" s="37"/>
      <c r="AK10" s="2"/>
      <c r="AL10" s="37">
        <f>データ!V6</f>
        <v>258</v>
      </c>
      <c r="AM10" s="37"/>
      <c r="AN10" s="37"/>
      <c r="AO10" s="37"/>
      <c r="AP10" s="37"/>
      <c r="AQ10" s="37"/>
      <c r="AR10" s="37"/>
      <c r="AS10" s="37"/>
      <c r="AT10" s="38">
        <f>データ!W6</f>
        <v>0.1</v>
      </c>
      <c r="AU10" s="38"/>
      <c r="AV10" s="38"/>
      <c r="AW10" s="38"/>
      <c r="AX10" s="38"/>
      <c r="AY10" s="38"/>
      <c r="AZ10" s="38"/>
      <c r="BA10" s="38"/>
      <c r="BB10" s="38">
        <f>データ!X6</f>
        <v>2580</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113</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【101.46】</v>
      </c>
      <c r="F85" s="12" t="str">
        <f>データ!AT6</f>
        <v>【104.91】</v>
      </c>
      <c r="G85" s="12" t="str">
        <f>データ!BE6</f>
        <v>【61.34】</v>
      </c>
      <c r="H85" s="12" t="str">
        <f>データ!BP6</f>
        <v>【1,078.44】</v>
      </c>
      <c r="I85" s="12" t="str">
        <f>データ!CA6</f>
        <v>【41.91】</v>
      </c>
      <c r="J85" s="12" t="str">
        <f>データ!CL6</f>
        <v>【420.17】</v>
      </c>
      <c r="K85" s="12" t="str">
        <f>データ!CW6</f>
        <v>【29.92】</v>
      </c>
      <c r="L85" s="12" t="str">
        <f>データ!DH6</f>
        <v>【80.39】</v>
      </c>
      <c r="M85" s="12" t="str">
        <f>データ!DS6</f>
        <v>【29.81】</v>
      </c>
      <c r="N85" s="12" t="str">
        <f>データ!ED6</f>
        <v>【0.00】</v>
      </c>
      <c r="O85" s="12" t="str">
        <f>データ!EO6</f>
        <v>【0.01】</v>
      </c>
    </row>
  </sheetData>
  <sheetProtection algorithmName="SHA-512" hashValue="3O1eh+ExdORABIst9mT6w+L74nGMhKkm0/R1c2XtaoHoitLun1Ob7euJnU5t4dv7cTMVhvhYRuZync77eovdIA==" saltValue="eR+oK+Qz1cUSSFUJrgc5c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172049</v>
      </c>
      <c r="D6" s="19">
        <f t="shared" si="3"/>
        <v>46</v>
      </c>
      <c r="E6" s="19">
        <f t="shared" si="3"/>
        <v>17</v>
      </c>
      <c r="F6" s="19">
        <f t="shared" si="3"/>
        <v>6</v>
      </c>
      <c r="G6" s="19">
        <f t="shared" si="3"/>
        <v>0</v>
      </c>
      <c r="H6" s="19" t="str">
        <f t="shared" si="3"/>
        <v>石川県　輪島市</v>
      </c>
      <c r="I6" s="19" t="str">
        <f t="shared" si="3"/>
        <v>法適用</v>
      </c>
      <c r="J6" s="19" t="str">
        <f t="shared" si="3"/>
        <v>下水道事業</v>
      </c>
      <c r="K6" s="19" t="str">
        <f t="shared" si="3"/>
        <v>漁業集落排水</v>
      </c>
      <c r="L6" s="19" t="str">
        <f t="shared" si="3"/>
        <v>H2</v>
      </c>
      <c r="M6" s="19" t="str">
        <f t="shared" si="3"/>
        <v>非設置</v>
      </c>
      <c r="N6" s="20" t="str">
        <f t="shared" si="3"/>
        <v>-</v>
      </c>
      <c r="O6" s="20">
        <f t="shared" si="3"/>
        <v>52.91</v>
      </c>
      <c r="P6" s="20">
        <f t="shared" si="3"/>
        <v>1.0900000000000001</v>
      </c>
      <c r="Q6" s="20">
        <f t="shared" si="3"/>
        <v>76.94</v>
      </c>
      <c r="R6" s="20">
        <f t="shared" si="3"/>
        <v>3450</v>
      </c>
      <c r="S6" s="20">
        <f t="shared" si="3"/>
        <v>24021</v>
      </c>
      <c r="T6" s="20">
        <f t="shared" si="3"/>
        <v>426.35</v>
      </c>
      <c r="U6" s="20">
        <f t="shared" si="3"/>
        <v>56.34</v>
      </c>
      <c r="V6" s="20">
        <f t="shared" si="3"/>
        <v>258</v>
      </c>
      <c r="W6" s="20">
        <f t="shared" si="3"/>
        <v>0.1</v>
      </c>
      <c r="X6" s="20">
        <f t="shared" si="3"/>
        <v>2580</v>
      </c>
      <c r="Y6" s="21">
        <f>IF(Y7="",NA(),Y7)</f>
        <v>112.8</v>
      </c>
      <c r="Z6" s="21">
        <f t="shared" ref="Z6:AH6" si="4">IF(Z7="",NA(),Z7)</f>
        <v>107.3</v>
      </c>
      <c r="AA6" s="21">
        <f t="shared" si="4"/>
        <v>121.26</v>
      </c>
      <c r="AB6" s="21">
        <f t="shared" si="4"/>
        <v>122.77</v>
      </c>
      <c r="AC6" s="21">
        <f t="shared" si="4"/>
        <v>152.32</v>
      </c>
      <c r="AD6" s="21">
        <f t="shared" si="4"/>
        <v>101.36</v>
      </c>
      <c r="AE6" s="21">
        <f t="shared" si="4"/>
        <v>99.33</v>
      </c>
      <c r="AF6" s="21">
        <f t="shared" si="4"/>
        <v>101.18</v>
      </c>
      <c r="AG6" s="21">
        <f t="shared" si="4"/>
        <v>99.89</v>
      </c>
      <c r="AH6" s="21">
        <f t="shared" si="4"/>
        <v>104.12</v>
      </c>
      <c r="AI6" s="20" t="str">
        <f>IF(AI7="","",IF(AI7="-","【-】","【"&amp;SUBSTITUTE(TEXT(AI7,"#,##0.00"),"-","△")&amp;"】"))</f>
        <v>【101.46】</v>
      </c>
      <c r="AJ6" s="20">
        <f>IF(AJ7="",NA(),AJ7)</f>
        <v>0</v>
      </c>
      <c r="AK6" s="20">
        <f t="shared" ref="AK6:AS6" si="5">IF(AK7="",NA(),AK7)</f>
        <v>0</v>
      </c>
      <c r="AL6" s="20">
        <f t="shared" si="5"/>
        <v>0</v>
      </c>
      <c r="AM6" s="20">
        <f t="shared" si="5"/>
        <v>0</v>
      </c>
      <c r="AN6" s="20">
        <f t="shared" si="5"/>
        <v>0</v>
      </c>
      <c r="AO6" s="21">
        <f t="shared" si="5"/>
        <v>221.05</v>
      </c>
      <c r="AP6" s="21">
        <f t="shared" si="5"/>
        <v>210</v>
      </c>
      <c r="AQ6" s="21">
        <f t="shared" si="5"/>
        <v>140.63</v>
      </c>
      <c r="AR6" s="21">
        <f t="shared" si="5"/>
        <v>163.84</v>
      </c>
      <c r="AS6" s="21">
        <f t="shared" si="5"/>
        <v>176.46</v>
      </c>
      <c r="AT6" s="20" t="str">
        <f>IF(AT7="","",IF(AT7="-","【-】","【"&amp;SUBSTITUTE(TEXT(AT7,"#,##0.00"),"-","△")&amp;"】"))</f>
        <v>【104.91】</v>
      </c>
      <c r="AU6" s="21">
        <f>IF(AU7="",NA(),AU7)</f>
        <v>8.91</v>
      </c>
      <c r="AV6" s="21">
        <f t="shared" ref="AV6:BD6" si="6">IF(AV7="",NA(),AV7)</f>
        <v>17.309999999999999</v>
      </c>
      <c r="AW6" s="21">
        <f t="shared" si="6"/>
        <v>15.48</v>
      </c>
      <c r="AX6" s="21">
        <f t="shared" si="6"/>
        <v>33.03</v>
      </c>
      <c r="AY6" s="21">
        <f t="shared" si="6"/>
        <v>48.55</v>
      </c>
      <c r="AZ6" s="21">
        <f t="shared" si="6"/>
        <v>80.95</v>
      </c>
      <c r="BA6" s="21">
        <f t="shared" si="6"/>
        <v>62.55</v>
      </c>
      <c r="BB6" s="21">
        <f t="shared" si="6"/>
        <v>56.53</v>
      </c>
      <c r="BC6" s="21">
        <f t="shared" si="6"/>
        <v>59.66</v>
      </c>
      <c r="BD6" s="21">
        <f t="shared" si="6"/>
        <v>61.64</v>
      </c>
      <c r="BE6" s="20" t="str">
        <f>IF(BE7="","",IF(BE7="-","【-】","【"&amp;SUBSTITUTE(TEXT(BE7,"#,##0.00"),"-","△")&amp;"】"))</f>
        <v>【61.34】</v>
      </c>
      <c r="BF6" s="21">
        <f>IF(BF7="",NA(),BF7)</f>
        <v>571.04999999999995</v>
      </c>
      <c r="BG6" s="21">
        <f t="shared" ref="BG6:BO6" si="7">IF(BG7="",NA(),BG7)</f>
        <v>575.86</v>
      </c>
      <c r="BH6" s="21">
        <f t="shared" si="7"/>
        <v>5803.73</v>
      </c>
      <c r="BI6" s="21">
        <f t="shared" si="7"/>
        <v>5759.52</v>
      </c>
      <c r="BJ6" s="21">
        <f t="shared" si="7"/>
        <v>6149.4</v>
      </c>
      <c r="BK6" s="21">
        <f t="shared" si="7"/>
        <v>1006.65</v>
      </c>
      <c r="BL6" s="21">
        <f t="shared" si="7"/>
        <v>998.42</v>
      </c>
      <c r="BM6" s="21">
        <f t="shared" si="7"/>
        <v>1095.52</v>
      </c>
      <c r="BN6" s="21">
        <f t="shared" si="7"/>
        <v>1056.55</v>
      </c>
      <c r="BO6" s="21">
        <f t="shared" si="7"/>
        <v>1278.54</v>
      </c>
      <c r="BP6" s="20" t="str">
        <f>IF(BP7="","",IF(BP7="-","【-】","【"&amp;SUBSTITUTE(TEXT(BP7,"#,##0.00"),"-","△")&amp;"】"))</f>
        <v>【1,078.44】</v>
      </c>
      <c r="BQ6" s="21">
        <f>IF(BQ7="",NA(),BQ7)</f>
        <v>47.55</v>
      </c>
      <c r="BR6" s="21">
        <f t="shared" ref="BR6:BZ6" si="8">IF(BR7="",NA(),BR7)</f>
        <v>32.69</v>
      </c>
      <c r="BS6" s="21">
        <f t="shared" si="8"/>
        <v>22.66</v>
      </c>
      <c r="BT6" s="21">
        <f t="shared" si="8"/>
        <v>90.06</v>
      </c>
      <c r="BU6" s="21">
        <f t="shared" si="8"/>
        <v>36.86</v>
      </c>
      <c r="BV6" s="21">
        <f t="shared" si="8"/>
        <v>43.43</v>
      </c>
      <c r="BW6" s="21">
        <f t="shared" si="8"/>
        <v>41.41</v>
      </c>
      <c r="BX6" s="21">
        <f t="shared" si="8"/>
        <v>39.64</v>
      </c>
      <c r="BY6" s="21">
        <f t="shared" si="8"/>
        <v>40</v>
      </c>
      <c r="BZ6" s="21">
        <f t="shared" si="8"/>
        <v>38.74</v>
      </c>
      <c r="CA6" s="20" t="str">
        <f>IF(CA7="","",IF(CA7="-","【-】","【"&amp;SUBSTITUTE(TEXT(CA7,"#,##0.00"),"-","△")&amp;"】"))</f>
        <v>【41.91】</v>
      </c>
      <c r="CB6" s="21">
        <f>IF(CB7="",NA(),CB7)</f>
        <v>411.41</v>
      </c>
      <c r="CC6" s="21">
        <f t="shared" ref="CC6:CK6" si="9">IF(CC7="",NA(),CC7)</f>
        <v>596.63</v>
      </c>
      <c r="CD6" s="21">
        <f t="shared" si="9"/>
        <v>877.44</v>
      </c>
      <c r="CE6" s="21">
        <f t="shared" si="9"/>
        <v>223.81</v>
      </c>
      <c r="CF6" s="21">
        <f t="shared" si="9"/>
        <v>561.87</v>
      </c>
      <c r="CG6" s="21">
        <f t="shared" si="9"/>
        <v>400.44</v>
      </c>
      <c r="CH6" s="21">
        <f t="shared" si="9"/>
        <v>417.56</v>
      </c>
      <c r="CI6" s="21">
        <f t="shared" si="9"/>
        <v>449.72</v>
      </c>
      <c r="CJ6" s="21">
        <f t="shared" si="9"/>
        <v>437.27</v>
      </c>
      <c r="CK6" s="21">
        <f t="shared" si="9"/>
        <v>456.72</v>
      </c>
      <c r="CL6" s="20" t="str">
        <f>IF(CL7="","",IF(CL7="-","【-】","【"&amp;SUBSTITUTE(TEXT(CL7,"#,##0.00"),"-","△")&amp;"】"))</f>
        <v>【420.17】</v>
      </c>
      <c r="CM6" s="21">
        <f>IF(CM7="",NA(),CM7)</f>
        <v>25.93</v>
      </c>
      <c r="CN6" s="21">
        <f t="shared" ref="CN6:CV6" si="10">IF(CN7="",NA(),CN7)</f>
        <v>25.19</v>
      </c>
      <c r="CO6" s="21">
        <f t="shared" si="10"/>
        <v>25.19</v>
      </c>
      <c r="CP6" s="21">
        <f t="shared" si="10"/>
        <v>24.81</v>
      </c>
      <c r="CQ6" s="21">
        <f t="shared" si="10"/>
        <v>23.7</v>
      </c>
      <c r="CR6" s="21">
        <f t="shared" si="10"/>
        <v>32.229999999999997</v>
      </c>
      <c r="CS6" s="21">
        <f t="shared" si="10"/>
        <v>32.479999999999997</v>
      </c>
      <c r="CT6" s="21">
        <f t="shared" si="10"/>
        <v>30.19</v>
      </c>
      <c r="CU6" s="21">
        <f t="shared" si="10"/>
        <v>28.77</v>
      </c>
      <c r="CV6" s="21">
        <f t="shared" si="10"/>
        <v>26.22</v>
      </c>
      <c r="CW6" s="20" t="str">
        <f>IF(CW7="","",IF(CW7="-","【-】","【"&amp;SUBSTITUTE(TEXT(CW7,"#,##0.00"),"-","△")&amp;"】"))</f>
        <v>【29.92】</v>
      </c>
      <c r="CX6" s="21">
        <f>IF(CX7="",NA(),CX7)</f>
        <v>90.33</v>
      </c>
      <c r="CY6" s="21">
        <f t="shared" ref="CY6:DG6" si="11">IF(CY7="",NA(),CY7)</f>
        <v>93.47</v>
      </c>
      <c r="CZ6" s="21">
        <f t="shared" si="11"/>
        <v>96.07</v>
      </c>
      <c r="DA6" s="21">
        <f t="shared" si="11"/>
        <v>93.01</v>
      </c>
      <c r="DB6" s="21">
        <f t="shared" si="11"/>
        <v>92.64</v>
      </c>
      <c r="DC6" s="21">
        <f t="shared" si="11"/>
        <v>80.8</v>
      </c>
      <c r="DD6" s="21">
        <f t="shared" si="11"/>
        <v>79.2</v>
      </c>
      <c r="DE6" s="21">
        <f t="shared" si="11"/>
        <v>79.09</v>
      </c>
      <c r="DF6" s="21">
        <f t="shared" si="11"/>
        <v>78.900000000000006</v>
      </c>
      <c r="DG6" s="21">
        <f t="shared" si="11"/>
        <v>78.03</v>
      </c>
      <c r="DH6" s="20" t="str">
        <f>IF(DH7="","",IF(DH7="-","【-】","【"&amp;SUBSTITUTE(TEXT(DH7,"#,##0.00"),"-","△")&amp;"】"))</f>
        <v>【80.39】</v>
      </c>
      <c r="DI6" s="21">
        <f>IF(DI7="",NA(),DI7)</f>
        <v>5.91</v>
      </c>
      <c r="DJ6" s="21">
        <f t="shared" ref="DJ6:DR6" si="12">IF(DJ7="",NA(),DJ7)</f>
        <v>11.82</v>
      </c>
      <c r="DK6" s="21">
        <f t="shared" si="12"/>
        <v>14.94</v>
      </c>
      <c r="DL6" s="21">
        <f t="shared" si="12"/>
        <v>17.62</v>
      </c>
      <c r="DM6" s="21">
        <f t="shared" si="12"/>
        <v>18.5</v>
      </c>
      <c r="DN6" s="21">
        <f t="shared" si="12"/>
        <v>30.26</v>
      </c>
      <c r="DO6" s="21">
        <f t="shared" si="12"/>
        <v>28.97</v>
      </c>
      <c r="DP6" s="21">
        <f t="shared" si="12"/>
        <v>20.14</v>
      </c>
      <c r="DQ6" s="21">
        <f t="shared" si="12"/>
        <v>23.17</v>
      </c>
      <c r="DR6" s="21">
        <f t="shared" si="12"/>
        <v>25.29</v>
      </c>
      <c r="DS6" s="20" t="str">
        <f>IF(DS7="","",IF(DS7="-","【-】","【"&amp;SUBSTITUTE(TEXT(DS7,"#,##0.00"),"-","△")&amp;"】"))</f>
        <v>【29.81】</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0.02</v>
      </c>
      <c r="EK6" s="21">
        <f t="shared" si="14"/>
        <v>0.01</v>
      </c>
      <c r="EL6" s="21">
        <f t="shared" si="14"/>
        <v>1.6</v>
      </c>
      <c r="EM6" s="21">
        <f t="shared" si="14"/>
        <v>0.01</v>
      </c>
      <c r="EN6" s="21">
        <f t="shared" si="14"/>
        <v>0.01</v>
      </c>
      <c r="EO6" s="20" t="str">
        <f>IF(EO7="","",IF(EO7="-","【-】","【"&amp;SUBSTITUTE(TEXT(EO7,"#,##0.00"),"-","△")&amp;"】"))</f>
        <v>【0.01】</v>
      </c>
    </row>
    <row r="7" spans="1:148" s="22" customFormat="1" x14ac:dyDescent="0.15">
      <c r="A7" s="14"/>
      <c r="B7" s="23">
        <v>2022</v>
      </c>
      <c r="C7" s="23">
        <v>172049</v>
      </c>
      <c r="D7" s="23">
        <v>46</v>
      </c>
      <c r="E7" s="23">
        <v>17</v>
      </c>
      <c r="F7" s="23">
        <v>6</v>
      </c>
      <c r="G7" s="23">
        <v>0</v>
      </c>
      <c r="H7" s="23" t="s">
        <v>96</v>
      </c>
      <c r="I7" s="23" t="s">
        <v>97</v>
      </c>
      <c r="J7" s="23" t="s">
        <v>98</v>
      </c>
      <c r="K7" s="23" t="s">
        <v>99</v>
      </c>
      <c r="L7" s="23" t="s">
        <v>100</v>
      </c>
      <c r="M7" s="23" t="s">
        <v>101</v>
      </c>
      <c r="N7" s="24" t="s">
        <v>102</v>
      </c>
      <c r="O7" s="24">
        <v>52.91</v>
      </c>
      <c r="P7" s="24">
        <v>1.0900000000000001</v>
      </c>
      <c r="Q7" s="24">
        <v>76.94</v>
      </c>
      <c r="R7" s="24">
        <v>3450</v>
      </c>
      <c r="S7" s="24">
        <v>24021</v>
      </c>
      <c r="T7" s="24">
        <v>426.35</v>
      </c>
      <c r="U7" s="24">
        <v>56.34</v>
      </c>
      <c r="V7" s="24">
        <v>258</v>
      </c>
      <c r="W7" s="24">
        <v>0.1</v>
      </c>
      <c r="X7" s="24">
        <v>2580</v>
      </c>
      <c r="Y7" s="24">
        <v>112.8</v>
      </c>
      <c r="Z7" s="24">
        <v>107.3</v>
      </c>
      <c r="AA7" s="24">
        <v>121.26</v>
      </c>
      <c r="AB7" s="24">
        <v>122.77</v>
      </c>
      <c r="AC7" s="24">
        <v>152.32</v>
      </c>
      <c r="AD7" s="24">
        <v>101.36</v>
      </c>
      <c r="AE7" s="24">
        <v>99.33</v>
      </c>
      <c r="AF7" s="24">
        <v>101.18</v>
      </c>
      <c r="AG7" s="24">
        <v>99.89</v>
      </c>
      <c r="AH7" s="24">
        <v>104.12</v>
      </c>
      <c r="AI7" s="24">
        <v>101.46</v>
      </c>
      <c r="AJ7" s="24">
        <v>0</v>
      </c>
      <c r="AK7" s="24">
        <v>0</v>
      </c>
      <c r="AL7" s="24">
        <v>0</v>
      </c>
      <c r="AM7" s="24">
        <v>0</v>
      </c>
      <c r="AN7" s="24">
        <v>0</v>
      </c>
      <c r="AO7" s="24">
        <v>221.05</v>
      </c>
      <c r="AP7" s="24">
        <v>210</v>
      </c>
      <c r="AQ7" s="24">
        <v>140.63</v>
      </c>
      <c r="AR7" s="24">
        <v>163.84</v>
      </c>
      <c r="AS7" s="24">
        <v>176.46</v>
      </c>
      <c r="AT7" s="24">
        <v>104.91</v>
      </c>
      <c r="AU7" s="24">
        <v>8.91</v>
      </c>
      <c r="AV7" s="24">
        <v>17.309999999999999</v>
      </c>
      <c r="AW7" s="24">
        <v>15.48</v>
      </c>
      <c r="AX7" s="24">
        <v>33.03</v>
      </c>
      <c r="AY7" s="24">
        <v>48.55</v>
      </c>
      <c r="AZ7" s="24">
        <v>80.95</v>
      </c>
      <c r="BA7" s="24">
        <v>62.55</v>
      </c>
      <c r="BB7" s="24">
        <v>56.53</v>
      </c>
      <c r="BC7" s="24">
        <v>59.66</v>
      </c>
      <c r="BD7" s="24">
        <v>61.64</v>
      </c>
      <c r="BE7" s="24">
        <v>61.34</v>
      </c>
      <c r="BF7" s="24">
        <v>571.04999999999995</v>
      </c>
      <c r="BG7" s="24">
        <v>575.86</v>
      </c>
      <c r="BH7" s="24">
        <v>5803.73</v>
      </c>
      <c r="BI7" s="24">
        <v>5759.52</v>
      </c>
      <c r="BJ7" s="24">
        <v>6149.4</v>
      </c>
      <c r="BK7" s="24">
        <v>1006.65</v>
      </c>
      <c r="BL7" s="24">
        <v>998.42</v>
      </c>
      <c r="BM7" s="24">
        <v>1095.52</v>
      </c>
      <c r="BN7" s="24">
        <v>1056.55</v>
      </c>
      <c r="BO7" s="24">
        <v>1278.54</v>
      </c>
      <c r="BP7" s="24">
        <v>1078.44</v>
      </c>
      <c r="BQ7" s="24">
        <v>47.55</v>
      </c>
      <c r="BR7" s="24">
        <v>32.69</v>
      </c>
      <c r="BS7" s="24">
        <v>22.66</v>
      </c>
      <c r="BT7" s="24">
        <v>90.06</v>
      </c>
      <c r="BU7" s="24">
        <v>36.86</v>
      </c>
      <c r="BV7" s="24">
        <v>43.43</v>
      </c>
      <c r="BW7" s="24">
        <v>41.41</v>
      </c>
      <c r="BX7" s="24">
        <v>39.64</v>
      </c>
      <c r="BY7" s="24">
        <v>40</v>
      </c>
      <c r="BZ7" s="24">
        <v>38.74</v>
      </c>
      <c r="CA7" s="24">
        <v>41.91</v>
      </c>
      <c r="CB7" s="24">
        <v>411.41</v>
      </c>
      <c r="CC7" s="24">
        <v>596.63</v>
      </c>
      <c r="CD7" s="24">
        <v>877.44</v>
      </c>
      <c r="CE7" s="24">
        <v>223.81</v>
      </c>
      <c r="CF7" s="24">
        <v>561.87</v>
      </c>
      <c r="CG7" s="24">
        <v>400.44</v>
      </c>
      <c r="CH7" s="24">
        <v>417.56</v>
      </c>
      <c r="CI7" s="24">
        <v>449.72</v>
      </c>
      <c r="CJ7" s="24">
        <v>437.27</v>
      </c>
      <c r="CK7" s="24">
        <v>456.72</v>
      </c>
      <c r="CL7" s="24">
        <v>420.17</v>
      </c>
      <c r="CM7" s="24">
        <v>25.93</v>
      </c>
      <c r="CN7" s="24">
        <v>25.19</v>
      </c>
      <c r="CO7" s="24">
        <v>25.19</v>
      </c>
      <c r="CP7" s="24">
        <v>24.81</v>
      </c>
      <c r="CQ7" s="24">
        <v>23.7</v>
      </c>
      <c r="CR7" s="24">
        <v>32.229999999999997</v>
      </c>
      <c r="CS7" s="24">
        <v>32.479999999999997</v>
      </c>
      <c r="CT7" s="24">
        <v>30.19</v>
      </c>
      <c r="CU7" s="24">
        <v>28.77</v>
      </c>
      <c r="CV7" s="24">
        <v>26.22</v>
      </c>
      <c r="CW7" s="24">
        <v>29.92</v>
      </c>
      <c r="CX7" s="24">
        <v>90.33</v>
      </c>
      <c r="CY7" s="24">
        <v>93.47</v>
      </c>
      <c r="CZ7" s="24">
        <v>96.07</v>
      </c>
      <c r="DA7" s="24">
        <v>93.01</v>
      </c>
      <c r="DB7" s="24">
        <v>92.64</v>
      </c>
      <c r="DC7" s="24">
        <v>80.8</v>
      </c>
      <c r="DD7" s="24">
        <v>79.2</v>
      </c>
      <c r="DE7" s="24">
        <v>79.09</v>
      </c>
      <c r="DF7" s="24">
        <v>78.900000000000006</v>
      </c>
      <c r="DG7" s="24">
        <v>78.03</v>
      </c>
      <c r="DH7" s="24">
        <v>80.39</v>
      </c>
      <c r="DI7" s="24">
        <v>5.91</v>
      </c>
      <c r="DJ7" s="24">
        <v>11.82</v>
      </c>
      <c r="DK7" s="24">
        <v>14.94</v>
      </c>
      <c r="DL7" s="24">
        <v>17.62</v>
      </c>
      <c r="DM7" s="24">
        <v>18.5</v>
      </c>
      <c r="DN7" s="24">
        <v>30.26</v>
      </c>
      <c r="DO7" s="24">
        <v>28.97</v>
      </c>
      <c r="DP7" s="24">
        <v>20.14</v>
      </c>
      <c r="DQ7" s="24">
        <v>23.17</v>
      </c>
      <c r="DR7" s="24">
        <v>25.29</v>
      </c>
      <c r="DS7" s="24">
        <v>29.81</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0.02</v>
      </c>
      <c r="EK7" s="24">
        <v>0.01</v>
      </c>
      <c r="EL7" s="24">
        <v>1.6</v>
      </c>
      <c r="EM7" s="24">
        <v>0.01</v>
      </c>
      <c r="EN7" s="24">
        <v>0.01</v>
      </c>
      <c r="EO7" s="24">
        <v>0.01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2023-12-12T01:05:23Z</dcterms:created>
  <dcterms:modified xsi:type="dcterms:W3CDTF">2024-03-07T05:57:12Z</dcterms:modified>
  <cp:category/>
</cp:coreProperties>
</file>