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5農集\"/>
    </mc:Choice>
  </mc:AlternateContent>
  <xr:revisionPtr revIDLastSave="0" documentId="13_ncr:1_{8F311D9C-F90C-4465-A00B-34837835317C}" xr6:coauthVersionLast="47" xr6:coauthVersionMax="47" xr10:uidLastSave="{00000000-0000-0000-0000-000000000000}"/>
  <workbookProtection workbookAlgorithmName="SHA-512" workbookHashValue="t3VtzO+JqiKCCQDaUWpw6gri/C94SRBHpZ+uuUPUpgn9/rqXr3DThpntOZU9hIUcxjmEZYp0nmGEukQ4ZyLkeA==" workbookSaltValue="fwwFQmN41wY/6eyxIahMm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<sst xmlns="http://schemas.openxmlformats.org/spreadsheetml/2006/main" count="231" uniqueCount="117">
  <si>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</si>
  <si>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</si>
  <si>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</si>
  <si>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</si>
  <si>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</si>
  <si>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</si>
  <si>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</si>
  <si>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</si>
  <si>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</si>
  <si>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</si>
  <si>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</si>
  <si>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</si>
  <si>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</si>
  <si>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</si>
  <si>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</si>
  <si>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</si>
  <si>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</si>
  <si>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</si>
  <si>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</si>
  <si>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</si>
  <si>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</si>
  <si>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</si>
  <si>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</si>
  <si>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</si>
  <si>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</si>
  <si>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</si>
  <si>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</si>
  <si>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</si>
  <si>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</si>
  <si>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</si>
  <si>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</si>
  <si>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</si>
  <si>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</si>
  <si>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</si>
  <si>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</si>
  <si>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</si>
  <si>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</si>
  <si>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</si>
  <si>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</si>
  <si>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</si>
  <si>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</si>
  <si>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</si>
  <si>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</si>
  <si>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</si>
  <si>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</si>
  <si>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</si>
  <si>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</si>
  <si>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</si>
  <si>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</si>
  <si>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</si>
  <si>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</si>
  <si>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</si>
  <si>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</si>
  <si>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</si>
  <si>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</si>
  <si>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</si>
  <si>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</si>
  <si>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</si>
  <si>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</si>
  <si>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</si>
  <si>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</si>
  <si>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</si>
  <si>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</si>
  <si>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</si>
  <si>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</si>
  <si>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</si>
  <si>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</si>
  <si>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</si>
  <si>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</si>
  <si>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</si>
  <si>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</si>
  <si>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</si>
  <si>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</si>
  <si>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</si>
  <si>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</si>
  <si>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</si>
  <si>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</si>
  <si>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</si>
  <si>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</si>
  <si>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</si>
  <si>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</si>
  <si>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</si>
  <si>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</si>
  <si>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</si>
  <si>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</si>
  <si>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</si>
  <si>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</si>
  <si>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</si>
  <si>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</si>
  <si>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</si>
  <si>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</si>
  <si>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</si>
  <si>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</si>
  <si>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</si>
  <si>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</si>
  <si>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</si>
  <si>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</si>
  <si>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</si>
  <si>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</si>
  <si>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</si>
  <si>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</si>
  <si>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</si>
  <si>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</si>
  <si>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</si>
  <si>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</si>
  <si>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</si>
  <si>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</si>
  <si>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</si>
  <si>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</si>
  <si>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</si>
  <si>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</si>
  <si>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</si>
  <si>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</si>
  <si>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</si>
  <si>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農業集落排水事業は、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今後は、人口減少等により使用料収入の減少が見込まれる一方で、動力費をはじめとする維持管理費の増加など、使用料の適正化による経営基盤の強化や広域化及び共同化の推進、ダウンサイジングやスペックダウンによる経営の効率化が急務となっている。
　このことから、経営戦略を改定し、現在の経営状況及び将来推計を詳細に分析するとともに、使用料の適正化に向けた検討(経営審議会の開催)を実施し、持続可能な事業運営に努めたい。</t>
    <phoneticPr fontId="4"/>
  </si>
  <si>
    <t>　①経常収支比率は、100%を上回っているものの、一般会計から基準外の繰入れを行っている状況であり、非常に厳しい経営状況である。
　さらに、③流動比率は100%を大きく下回っており、1年以内で現金化できる資産で1年以内に支払わなければならない負債を賄えておらず、常に現金不足が課題となっている。
　また、処理区域内人口が少なく使用料収入も少ない一方で、処理場を4つ有していることから、④企業債残高対事業規模比率は類似団体を大きく上回っている。
　令和3年度決算から分流式下水道等に要する経費の算定を見直したことにより、⑤経費回収率が大きく改善し、⑥汚水処理原価も大きく減少したが、人口減少等による有収水量の減少及び使用料収入の減少により、今後はこれらの数値も悪化していくことが見込まれる。
　⑧水洗化率は、処理区域ごとにばらつきがあるものの、事業全体では類似団体を下回っており、水洗化率の向上が課題となっている。</t>
    <phoneticPr fontId="4"/>
  </si>
  <si>
    <t>　供用開始から36年経過しているが、管渠については法定耐用年数に達するまでにまだ十分な期間があり、現時点で老朽化の問題はない。
　一方、電気機械設備については、法定耐用年数が経過し、老朽化が著しい設備の更新などの長寿命化対策が令和2年度に完了しており、有形固定資産減価償却率は類似団体を下回っている。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</si>
</sst>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C0-4C15-835E-C85D0C242C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c:ext xmlns:c16="http://schemas.microsoft.com/office/drawing/2014/chart" uri="{C3380CC4-5D6E-409C-BE32-E72D297353CC}">
              <c16:uniqueId val="{00000001-E9C0-4C15-835E-C85D0C242C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106.04</c:v>
                </c:pt>
                <c:pt idx="1">
                  <c:v>112.75</c:v>
                </c:pt>
                <c:pt idx="2">
                  <c:v>118.96</c:v>
                </c:pt>
                <c:pt idx="3">
                  <c:v>120.35</c:v>
                </c:pt>
                <c:pt idx="4">
                  <c:v>122.14</c:v>
                </c:pt>
              </c:numCache>
            </c:numRef>
          </c:val>
          <c:extLst>
            <c:ext xmlns:c16="http://schemas.microsoft.com/office/drawing/2014/chart" uri="{C3380CC4-5D6E-409C-BE32-E72D297353CC}">
              <c16:uniqueId val="{00000000-3FF3-4021-9B8D-1F95DE96B3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102.11</c:v>
                </c:pt>
                <c:pt idx="4">
                  <c:v>101.91</c:v>
                </c:pt>
              </c:numCache>
            </c:numRef>
          </c:val>
          <c:smooth val="0"/>
          <c:extLst>
            <c:ext xmlns:c16="http://schemas.microsoft.com/office/drawing/2014/chart" uri="{C3380CC4-5D6E-409C-BE32-E72D297353CC}">
              <c16:uniqueId val="{00000001-3FF3-4021-9B8D-1F95DE96B3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4.1100000000000003</c:v>
                </c:pt>
                <c:pt idx="1">
                  <c:v>7.99</c:v>
                </c:pt>
                <c:pt idx="2">
                  <c:v>11.3</c:v>
                </c:pt>
                <c:pt idx="3">
                  <c:v>14.47</c:v>
                </c:pt>
                <c:pt idx="4">
                  <c:v>17.47</c:v>
                </c:pt>
              </c:numCache>
            </c:numRef>
          </c:val>
          <c:extLst>
            <c:ext xmlns:c16="http://schemas.microsoft.com/office/drawing/2014/chart" uri="{C3380CC4-5D6E-409C-BE32-E72D297353CC}">
              <c16:uniqueId val="{00000000-244C-412F-B584-4F45DE64ED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28.12</c:v>
                </c:pt>
                <c:pt idx="4">
                  <c:v>28.79</c:v>
                </c:pt>
              </c:numCache>
            </c:numRef>
          </c:val>
          <c:smooth val="0"/>
          <c:extLst>
            <c:ext xmlns:c16="http://schemas.microsoft.com/office/drawing/2014/chart" uri="{C3380CC4-5D6E-409C-BE32-E72D297353CC}">
              <c16:uniqueId val="{00000001-244C-412F-B584-4F45DE64ED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DD-487B-8A13-3DE2ECBB1C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DD-487B-8A13-3DE2ECBB1C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FF-4EF4-89A3-DBA09A48E5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124.9</c:v>
                </c:pt>
                <c:pt idx="4">
                  <c:v>124.8</c:v>
                </c:pt>
              </c:numCache>
            </c:numRef>
          </c:val>
          <c:smooth val="0"/>
          <c:extLst>
            <c:ext xmlns:c16="http://schemas.microsoft.com/office/drawing/2014/chart" uri="{C3380CC4-5D6E-409C-BE32-E72D297353CC}">
              <c16:uniqueId val="{00000001-9AFF-4EF4-89A3-DBA09A48E5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12.74</c:v>
                </c:pt>
                <c:pt idx="1">
                  <c:v>24.16</c:v>
                </c:pt>
                <c:pt idx="2">
                  <c:v>6.54</c:v>
                </c:pt>
                <c:pt idx="3">
                  <c:v>4.08</c:v>
                </c:pt>
                <c:pt idx="4">
                  <c:v>5.34</c:v>
                </c:pt>
              </c:numCache>
            </c:numRef>
          </c:val>
          <c:extLst>
            <c:ext xmlns:c16="http://schemas.microsoft.com/office/drawing/2014/chart" uri="{C3380CC4-5D6E-409C-BE32-E72D297353CC}">
              <c16:uniqueId val="{00000000-6BD9-416C-A1EA-43100D4894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33.58</c:v>
                </c:pt>
                <c:pt idx="4">
                  <c:v>35.42</c:v>
                </c:pt>
              </c:numCache>
            </c:numRef>
          </c:val>
          <c:smooth val="0"/>
          <c:extLst>
            <c:ext xmlns:c16="http://schemas.microsoft.com/office/drawing/2014/chart" uri="{C3380CC4-5D6E-409C-BE32-E72D297353CC}">
              <c16:uniqueId val="{00000001-6BD9-416C-A1EA-43100D4894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2671.31</c:v>
                </c:pt>
                <c:pt idx="1">
                  <c:v>2675.99</c:v>
                </c:pt>
                <c:pt idx="2">
                  <c:v>5672.66</c:v>
                </c:pt>
                <c:pt idx="3">
                  <c:v>8599.1</c:v>
                </c:pt>
                <c:pt idx="4">
                  <c:v>8216.1</c:v>
                </c:pt>
              </c:numCache>
            </c:numRef>
          </c:val>
          <c:extLst>
            <c:ext xmlns:c16="http://schemas.microsoft.com/office/drawing/2014/chart" uri="{C3380CC4-5D6E-409C-BE32-E72D297353CC}">
              <c16:uniqueId val="{00000000-CB03-4D43-A6C2-17D0A79498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c:ext xmlns:c16="http://schemas.microsoft.com/office/drawing/2014/chart" uri="{C3380CC4-5D6E-409C-BE32-E72D297353CC}">
              <c16:uniqueId val="{00000001-CB03-4D43-A6C2-17D0A79498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37.340000000000003</c:v>
                </c:pt>
                <c:pt idx="1">
                  <c:v>36.75</c:v>
                </c:pt>
                <c:pt idx="2">
                  <c:v>28.07</c:v>
                </c:pt>
                <c:pt idx="3">
                  <c:v>72.11</c:v>
                </c:pt>
                <c:pt idx="4">
                  <c:v>60.57</c:v>
                </c:pt>
              </c:numCache>
            </c:numRef>
          </c:val>
          <c:extLst>
            <c:ext xmlns:c16="http://schemas.microsoft.com/office/drawing/2014/chart" uri="{C3380CC4-5D6E-409C-BE32-E72D297353CC}">
              <c16:uniqueId val="{00000000-E4F3-47A1-AEBE-1791246839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c:ext xmlns:c16="http://schemas.microsoft.com/office/drawing/2014/chart" uri="{C3380CC4-5D6E-409C-BE32-E72D297353CC}">
              <c16:uniqueId val="{00000001-E4F3-47A1-AEBE-1791246839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477.9</c:v>
                </c:pt>
                <c:pt idx="1">
                  <c:v>486.23</c:v>
                </c:pt>
                <c:pt idx="2">
                  <c:v>638.87</c:v>
                </c:pt>
                <c:pt idx="3">
                  <c:v>251.19</c:v>
                </c:pt>
                <c:pt idx="4">
                  <c:v>301.89999999999998</c:v>
                </c:pt>
              </c:numCache>
            </c:numRef>
          </c:val>
          <c:extLst>
            <c:ext xmlns:c16="http://schemas.microsoft.com/office/drawing/2014/chart" uri="{C3380CC4-5D6E-409C-BE32-E72D297353CC}">
              <c16:uniqueId val="{00000000-A93A-4F70-8772-84EA1D1C4A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c:ext xmlns:c16="http://schemas.microsoft.com/office/drawing/2014/chart" uri="{C3380CC4-5D6E-409C-BE32-E72D297353CC}">
              <c16:uniqueId val="{00000001-A93A-4F70-8772-84EA1D1C4A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34.39</c:v>
                </c:pt>
                <c:pt idx="1">
                  <c:v>32.950000000000003</c:v>
                </c:pt>
                <c:pt idx="2">
                  <c:v>32.08</c:v>
                </c:pt>
                <c:pt idx="3">
                  <c:v>29.77</c:v>
                </c:pt>
                <c:pt idx="4">
                  <c:v>30.64</c:v>
                </c:pt>
              </c:numCache>
            </c:numRef>
          </c:val>
          <c:extLst>
            <c:ext xmlns:c16="http://schemas.microsoft.com/office/drawing/2014/chart" uri="{C3380CC4-5D6E-409C-BE32-E72D297353CC}">
              <c16:uniqueId val="{00000000-04C5-4BFC-BE41-9D641E5A2A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c:ext xmlns:c16="http://schemas.microsoft.com/office/drawing/2014/chart" uri="{C3380CC4-5D6E-409C-BE32-E72D297353CC}">
              <c16:uniqueId val="{00000001-04C5-4BFC-BE41-9D641E5A2A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80.91</c:v>
                </c:pt>
                <c:pt idx="1">
                  <c:v>80.86</c:v>
                </c:pt>
                <c:pt idx="2">
                  <c:v>79.17</c:v>
                </c:pt>
                <c:pt idx="3">
                  <c:v>79.489999999999995</c:v>
                </c:pt>
                <c:pt idx="4">
                  <c:v>80.180000000000007</c:v>
                </c:pt>
              </c:numCache>
            </c:numRef>
          </c:val>
          <c:extLst>
            <c:ext xmlns:c16="http://schemas.microsoft.com/office/drawing/2014/chart" uri="{C3380CC4-5D6E-409C-BE32-E72D297353CC}">
              <c16:uniqueId val="{00000000-C704-4B0F-83DC-65A2FB45FC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c:ext xmlns:c16="http://schemas.microsoft.com/office/drawing/2014/chart" uri="{C3380CC4-5D6E-409C-BE32-E72D297353CC}">
              <c16:uniqueId val="{00000001-C704-4B0F-83DC-65A2FB45FC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輪島市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24021</v>
      </c>
      <c r="AM8" s="42"/>
      <c r="AN8" s="42"/>
      <c r="AO8" s="42"/>
      <c r="AP8" s="42"/>
      <c r="AQ8" s="42"/>
      <c r="AR8" s="42"/>
      <c r="AS8" s="42"/>
      <c r="AT8" s="35">
        <f>データ!T6</f>
        <v>426.35</v>
      </c>
      <c r="AU8" s="35"/>
      <c r="AV8" s="35"/>
      <c r="AW8" s="35"/>
      <c r="AX8" s="35"/>
      <c r="AY8" s="35"/>
      <c r="AZ8" s="35"/>
      <c r="BA8" s="35"/>
      <c r="BB8" s="35">
        <f>データ!U6</f>
        <v>56.34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55.73</v>
      </c>
      <c r="J10" s="35"/>
      <c r="K10" s="35"/>
      <c r="L10" s="35"/>
      <c r="M10" s="35"/>
      <c r="N10" s="35"/>
      <c r="O10" s="35"/>
      <c r="P10" s="35">
        <f>データ!P6</f>
        <v>1.93</v>
      </c>
      <c r="Q10" s="35"/>
      <c r="R10" s="35"/>
      <c r="S10" s="35"/>
      <c r="T10" s="35"/>
      <c r="U10" s="35"/>
      <c r="V10" s="35"/>
      <c r="W10" s="35">
        <f>データ!Q6</f>
        <v>87.57</v>
      </c>
      <c r="X10" s="35"/>
      <c r="Y10" s="35"/>
      <c r="Z10" s="35"/>
      <c r="AA10" s="35"/>
      <c r="AB10" s="35"/>
      <c r="AC10" s="35"/>
      <c r="AD10" s="42">
        <f>データ!R6</f>
        <v>3450</v>
      </c>
      <c r="AE10" s="42"/>
      <c r="AF10" s="42"/>
      <c r="AG10" s="42"/>
      <c r="AH10" s="42"/>
      <c r="AI10" s="42"/>
      <c r="AJ10" s="42"/>
      <c r="AK10" s="2"/>
      <c r="AL10" s="42">
        <f>データ!V6</f>
        <v>454</v>
      </c>
      <c r="AM10" s="42"/>
      <c r="AN10" s="42"/>
      <c r="AO10" s="42"/>
      <c r="AP10" s="42"/>
      <c r="AQ10" s="42"/>
      <c r="AR10" s="42"/>
      <c r="AS10" s="42"/>
      <c r="AT10" s="35">
        <f>データ!W6</f>
        <v>0.93</v>
      </c>
      <c r="AU10" s="35"/>
      <c r="AV10" s="35"/>
      <c r="AW10" s="35"/>
      <c r="AX10" s="35"/>
      <c r="AY10" s="35"/>
      <c r="AZ10" s="35"/>
      <c r="BA10" s="35"/>
      <c r="BB10" s="35">
        <f>データ!X6</f>
        <v>488.17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8Pzy+vVlB0Yq1ZNLOuFJqARsxuQw2ZMvekNiVLAGjjHzido+0PzV2Yl3rXPiwbI4sxqOizHLsz/SUIKeVt3Rsg==" saltValue="/T76Mt/6pt+VU4LX54Sf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172049</v>
      </c>
      <c r="D6" s="19">
        <f t="shared" si="3"/>
        <v>46</v>
      </c>
      <c r="E6" s="19">
        <f t="shared" si="3"/>
        <v>17</v>
      </c>
      <c r="F6" s="19">
        <f t="shared" si="3"/>
        <v>5</v>
      </c>
      <c r="G6" s="19">
        <f t="shared" si="3"/>
        <v>0</v>
      </c>
      <c r="H6" s="19" t="str">
        <f t="shared" si="3"/>
        <v>石川県　輪島市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55.73</v>
      </c>
      <c r="P6" s="20">
        <f t="shared" si="3"/>
        <v>1.93</v>
      </c>
      <c r="Q6" s="20">
        <f t="shared" si="3"/>
        <v>87.57</v>
      </c>
      <c r="R6" s="20">
        <f t="shared" si="3"/>
        <v>3450</v>
      </c>
      <c r="S6" s="20">
        <f t="shared" si="3"/>
        <v>24021</v>
      </c>
      <c r="T6" s="20">
        <f t="shared" si="3"/>
        <v>426.35</v>
      </c>
      <c r="U6" s="20">
        <f t="shared" si="3"/>
        <v>56.34</v>
      </c>
      <c r="V6" s="20">
        <f t="shared" si="3"/>
        <v>454</v>
      </c>
      <c r="W6" s="20">
        <f t="shared" si="3"/>
        <v>0.93</v>
      </c>
      <c r="X6" s="20">
        <f t="shared" si="3"/>
        <v>488.17</v>
      </c>
      <c r="Y6" s="21">
        <f>IF(Y7="",NA(),Y7)</f>
        <v>106.04</v>
      </c>
      <c r="Z6" s="21">
        <f t="shared" ref="Z6:AH6" si="4">IF(Z7="",NA(),Z7)</f>
        <v>112.75</v>
      </c>
      <c r="AA6" s="21">
        <f t="shared" si="4"/>
        <v>118.96</v>
      </c>
      <c r="AB6" s="21">
        <f t="shared" si="4"/>
        <v>120.35</v>
      </c>
      <c r="AC6" s="21">
        <f t="shared" si="4"/>
        <v>122.14</v>
      </c>
      <c r="AD6" s="21">
        <f t="shared" si="4"/>
        <v>101.77</v>
      </c>
      <c r="AE6" s="21">
        <f t="shared" si="4"/>
        <v>103.6</v>
      </c>
      <c r="AF6" s="21">
        <f t="shared" si="4"/>
        <v>106.37</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124.9</v>
      </c>
      <c r="AS6" s="21">
        <f t="shared" si="5"/>
        <v>124.8</v>
      </c>
      <c r="AT6" s="20" t="str">
        <f>IF(AT7="","",IF(AT7="-","【-】","【"&amp;SUBSTITUTE(TEXT(AT7,"#,##0.00"),"-","△")&amp;"】"))</f>
        <v>【133.62】</v>
      </c>
      <c r="AU6" s="21">
        <f>IF(AU7="",NA(),AU7)</f>
        <v>12.74</v>
      </c>
      <c r="AV6" s="21">
        <f t="shared" ref="AV6:BD6" si="6">IF(AV7="",NA(),AV7)</f>
        <v>24.16</v>
      </c>
      <c r="AW6" s="21">
        <f t="shared" si="6"/>
        <v>6.54</v>
      </c>
      <c r="AX6" s="21">
        <f t="shared" si="6"/>
        <v>4.08</v>
      </c>
      <c r="AY6" s="21">
        <f t="shared" si="6"/>
        <v>5.34</v>
      </c>
      <c r="AZ6" s="21">
        <f t="shared" si="6"/>
        <v>29.54</v>
      </c>
      <c r="BA6" s="21">
        <f t="shared" si="6"/>
        <v>26.99</v>
      </c>
      <c r="BB6" s="21">
        <f t="shared" si="6"/>
        <v>29.13</v>
      </c>
      <c r="BC6" s="21">
        <f t="shared" si="6"/>
        <v>33.58</v>
      </c>
      <c r="BD6" s="21">
        <f t="shared" si="6"/>
        <v>35.42</v>
      </c>
      <c r="BE6" s="20" t="str">
        <f>IF(BE7="","",IF(BE7="-","【-】","【"&amp;SUBSTITUTE(TEXT(BE7,"#,##0.00"),"-","△")&amp;"】"))</f>
        <v>【36.94】</v>
      </c>
      <c r="BF6" s="21">
        <f>IF(BF7="",NA(),BF7)</f>
        <v>2671.31</v>
      </c>
      <c r="BG6" s="21">
        <f t="shared" ref="BG6:BO6" si="7">IF(BG7="",NA(),BG7)</f>
        <v>2675.99</v>
      </c>
      <c r="BH6" s="21">
        <f t="shared" si="7"/>
        <v>5672.66</v>
      </c>
      <c r="BI6" s="21">
        <f t="shared" si="7"/>
        <v>8599.1</v>
      </c>
      <c r="BJ6" s="21">
        <f t="shared" si="7"/>
        <v>8216.1</v>
      </c>
      <c r="BK6" s="21">
        <f t="shared" si="7"/>
        <v>789.46</v>
      </c>
      <c r="BL6" s="21">
        <f t="shared" si="7"/>
        <v>826.83</v>
      </c>
      <c r="BM6" s="21">
        <f t="shared" si="7"/>
        <v>867.83</v>
      </c>
      <c r="BN6" s="21">
        <f t="shared" si="7"/>
        <v>778.81</v>
      </c>
      <c r="BO6" s="21">
        <f t="shared" si="7"/>
        <v>718.49</v>
      </c>
      <c r="BP6" s="20" t="str">
        <f>IF(BP7="","",IF(BP7="-","【-】","【"&amp;SUBSTITUTE(TEXT(BP7,"#,##0.00"),"-","△")&amp;"】"))</f>
        <v>【809.19】</v>
      </c>
      <c r="BQ6" s="21">
        <f>IF(BQ7="",NA(),BQ7)</f>
        <v>37.340000000000003</v>
      </c>
      <c r="BR6" s="21">
        <f t="shared" ref="BR6:BZ6" si="8">IF(BR7="",NA(),BR7)</f>
        <v>36.75</v>
      </c>
      <c r="BS6" s="21">
        <f t="shared" si="8"/>
        <v>28.07</v>
      </c>
      <c r="BT6" s="21">
        <f t="shared" si="8"/>
        <v>72.11</v>
      </c>
      <c r="BU6" s="21">
        <f t="shared" si="8"/>
        <v>60.57</v>
      </c>
      <c r="BV6" s="21">
        <f t="shared" si="8"/>
        <v>57.77</v>
      </c>
      <c r="BW6" s="21">
        <f t="shared" si="8"/>
        <v>57.31</v>
      </c>
      <c r="BX6" s="21">
        <f t="shared" si="8"/>
        <v>57.08</v>
      </c>
      <c r="BY6" s="21">
        <f t="shared" si="8"/>
        <v>67.23</v>
      </c>
      <c r="BZ6" s="21">
        <f t="shared" si="8"/>
        <v>61.82</v>
      </c>
      <c r="CA6" s="20" t="str">
        <f>IF(CA7="","",IF(CA7="-","【-】","【"&amp;SUBSTITUTE(TEXT(CA7,"#,##0.00"),"-","△")&amp;"】"))</f>
        <v>【57.02】</v>
      </c>
      <c r="CB6" s="21">
        <f>IF(CB7="",NA(),CB7)</f>
        <v>477.9</v>
      </c>
      <c r="CC6" s="21">
        <f t="shared" ref="CC6:CK6" si="9">IF(CC7="",NA(),CC7)</f>
        <v>486.23</v>
      </c>
      <c r="CD6" s="21">
        <f t="shared" si="9"/>
        <v>638.87</v>
      </c>
      <c r="CE6" s="21">
        <f t="shared" si="9"/>
        <v>251.19</v>
      </c>
      <c r="CF6" s="21">
        <f t="shared" si="9"/>
        <v>301.89999999999998</v>
      </c>
      <c r="CG6" s="21">
        <f t="shared" si="9"/>
        <v>274.35000000000002</v>
      </c>
      <c r="CH6" s="21">
        <f t="shared" si="9"/>
        <v>273.52</v>
      </c>
      <c r="CI6" s="21">
        <f t="shared" si="9"/>
        <v>274.99</v>
      </c>
      <c r="CJ6" s="21">
        <f t="shared" si="9"/>
        <v>228.21</v>
      </c>
      <c r="CK6" s="21">
        <f t="shared" si="9"/>
        <v>246.9</v>
      </c>
      <c r="CL6" s="20" t="str">
        <f>IF(CL7="","",IF(CL7="-","【-】","【"&amp;SUBSTITUTE(TEXT(CL7,"#,##0.00"),"-","△")&amp;"】"))</f>
        <v>【273.68】</v>
      </c>
      <c r="CM6" s="21">
        <f>IF(CM7="",NA(),CM7)</f>
        <v>34.39</v>
      </c>
      <c r="CN6" s="21">
        <f t="shared" ref="CN6:CV6" si="10">IF(CN7="",NA(),CN7)</f>
        <v>32.950000000000003</v>
      </c>
      <c r="CO6" s="21">
        <f t="shared" si="10"/>
        <v>32.08</v>
      </c>
      <c r="CP6" s="21">
        <f t="shared" si="10"/>
        <v>29.77</v>
      </c>
      <c r="CQ6" s="21">
        <f t="shared" si="10"/>
        <v>30.64</v>
      </c>
      <c r="CR6" s="21">
        <f t="shared" si="10"/>
        <v>50.68</v>
      </c>
      <c r="CS6" s="21">
        <f t="shared" si="10"/>
        <v>50.14</v>
      </c>
      <c r="CT6" s="21">
        <f t="shared" si="10"/>
        <v>54.83</v>
      </c>
      <c r="CU6" s="21">
        <f t="shared" si="10"/>
        <v>54.54</v>
      </c>
      <c r="CV6" s="21">
        <f t="shared" si="10"/>
        <v>52.9</v>
      </c>
      <c r="CW6" s="20" t="str">
        <f>IF(CW7="","",IF(CW7="-","【-】","【"&amp;SUBSTITUTE(TEXT(CW7,"#,##0.00"),"-","△")&amp;"】"))</f>
        <v>【52.55】</v>
      </c>
      <c r="CX6" s="21">
        <f>IF(CX7="",NA(),CX7)</f>
        <v>80.91</v>
      </c>
      <c r="CY6" s="21">
        <f t="shared" ref="CY6:DG6" si="11">IF(CY7="",NA(),CY7)</f>
        <v>80.86</v>
      </c>
      <c r="CZ6" s="21">
        <f t="shared" si="11"/>
        <v>79.17</v>
      </c>
      <c r="DA6" s="21">
        <f t="shared" si="11"/>
        <v>79.489999999999995</v>
      </c>
      <c r="DB6" s="21">
        <f t="shared" si="11"/>
        <v>80.180000000000007</v>
      </c>
      <c r="DC6" s="21">
        <f t="shared" si="11"/>
        <v>84.86</v>
      </c>
      <c r="DD6" s="21">
        <f t="shared" si="11"/>
        <v>84.98</v>
      </c>
      <c r="DE6" s="21">
        <f t="shared" si="11"/>
        <v>84.7</v>
      </c>
      <c r="DF6" s="21">
        <f t="shared" si="11"/>
        <v>90.3</v>
      </c>
      <c r="DG6" s="21">
        <f t="shared" si="11"/>
        <v>90.3</v>
      </c>
      <c r="DH6" s="20" t="str">
        <f>IF(DH7="","",IF(DH7="-","【-】","【"&amp;SUBSTITUTE(TEXT(DH7,"#,##0.00"),"-","△")&amp;"】"))</f>
        <v>【87.30】</v>
      </c>
      <c r="DI6" s="21">
        <f>IF(DI7="",NA(),DI7)</f>
        <v>4.1100000000000003</v>
      </c>
      <c r="DJ6" s="21">
        <f t="shared" ref="DJ6:DR6" si="12">IF(DJ7="",NA(),DJ7)</f>
        <v>7.99</v>
      </c>
      <c r="DK6" s="21">
        <f t="shared" si="12"/>
        <v>11.3</v>
      </c>
      <c r="DL6" s="21">
        <f t="shared" si="12"/>
        <v>14.47</v>
      </c>
      <c r="DM6" s="21">
        <f t="shared" si="12"/>
        <v>17.47</v>
      </c>
      <c r="DN6" s="21">
        <f t="shared" si="12"/>
        <v>24.13</v>
      </c>
      <c r="DO6" s="21">
        <f t="shared" si="12"/>
        <v>23.06</v>
      </c>
      <c r="DP6" s="21">
        <f t="shared" si="12"/>
        <v>20.34</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0.01</v>
      </c>
      <c r="EO6" s="20" t="str">
        <f>IF(EO7="","",IF(EO7="-","【-】","【"&amp;SUBSTITUTE(TEXT(EO7,"#,##0.00"),"-","△")&amp;"】"))</f>
        <v>【0.02】</v>
      </c>
    </row>
    <row r="7" spans="1:148" s="22" customFormat="1" x14ac:dyDescent="0.15">
      <c r="A7" s="14"/>
      <c r="B7" s="23">
        <v>2022</v>
      </c>
      <c r="C7" s="23">
        <v>172049</v>
      </c>
      <c r="D7" s="23">
        <v>46</v>
      </c>
      <c r="E7" s="23">
        <v>17</v>
      </c>
      <c r="F7" s="23">
        <v>5</v>
      </c>
      <c r="G7" s="23">
        <v>0</v>
      </c>
      <c r="H7" s="23" t="s">
        <v>96</v>
      </c>
      <c r="I7" s="23" t="s">
        <v>97</v>
      </c>
      <c r="J7" s="23" t="s">
        <v>98</v>
      </c>
      <c r="K7" s="23" t="s">
        <v>99</v>
      </c>
      <c r="L7" s="23" t="s">
        <v>100</v>
      </c>
      <c r="M7" s="23" t="s">
        <v>101</v>
      </c>
      <c r="N7" s="24" t="s">
        <v>102</v>
      </c>
      <c r="O7" s="24">
        <v>55.73</v>
      </c>
      <c r="P7" s="24">
        <v>1.93</v>
      </c>
      <c r="Q7" s="24">
        <v>87.57</v>
      </c>
      <c r="R7" s="24">
        <v>3450</v>
      </c>
      <c r="S7" s="24">
        <v>24021</v>
      </c>
      <c r="T7" s="24">
        <v>426.35</v>
      </c>
      <c r="U7" s="24">
        <v>56.34</v>
      </c>
      <c r="V7" s="24">
        <v>454</v>
      </c>
      <c r="W7" s="24">
        <v>0.93</v>
      </c>
      <c r="X7" s="24">
        <v>488.17</v>
      </c>
      <c r="Y7" s="24">
        <v>106.04</v>
      </c>
      <c r="Z7" s="24">
        <v>112.75</v>
      </c>
      <c r="AA7" s="24">
        <v>118.96</v>
      </c>
      <c r="AB7" s="24">
        <v>120.35</v>
      </c>
      <c r="AC7" s="24">
        <v>122.14</v>
      </c>
      <c r="AD7" s="24">
        <v>101.77</v>
      </c>
      <c r="AE7" s="24">
        <v>103.6</v>
      </c>
      <c r="AF7" s="24">
        <v>106.37</v>
      </c>
      <c r="AG7" s="24">
        <v>102.11</v>
      </c>
      <c r="AH7" s="24">
        <v>101.91</v>
      </c>
      <c r="AI7" s="24">
        <v>103.61</v>
      </c>
      <c r="AJ7" s="24">
        <v>0</v>
      </c>
      <c r="AK7" s="24">
        <v>0</v>
      </c>
      <c r="AL7" s="24">
        <v>0</v>
      </c>
      <c r="AM7" s="24">
        <v>0</v>
      </c>
      <c r="AN7" s="24">
        <v>0</v>
      </c>
      <c r="AO7" s="24">
        <v>227.4</v>
      </c>
      <c r="AP7" s="24">
        <v>193.99</v>
      </c>
      <c r="AQ7" s="24">
        <v>139.02000000000001</v>
      </c>
      <c r="AR7" s="24">
        <v>124.9</v>
      </c>
      <c r="AS7" s="24">
        <v>124.8</v>
      </c>
      <c r="AT7" s="24">
        <v>133.62</v>
      </c>
      <c r="AU7" s="24">
        <v>12.74</v>
      </c>
      <c r="AV7" s="24">
        <v>24.16</v>
      </c>
      <c r="AW7" s="24">
        <v>6.54</v>
      </c>
      <c r="AX7" s="24">
        <v>4.08</v>
      </c>
      <c r="AY7" s="24">
        <v>5.34</v>
      </c>
      <c r="AZ7" s="24">
        <v>29.54</v>
      </c>
      <c r="BA7" s="24">
        <v>26.99</v>
      </c>
      <c r="BB7" s="24">
        <v>29.13</v>
      </c>
      <c r="BC7" s="24">
        <v>33.58</v>
      </c>
      <c r="BD7" s="24">
        <v>35.42</v>
      </c>
      <c r="BE7" s="24">
        <v>36.94</v>
      </c>
      <c r="BF7" s="24">
        <v>2671.31</v>
      </c>
      <c r="BG7" s="24">
        <v>2675.99</v>
      </c>
      <c r="BH7" s="24">
        <v>5672.66</v>
      </c>
      <c r="BI7" s="24">
        <v>8599.1</v>
      </c>
      <c r="BJ7" s="24">
        <v>8216.1</v>
      </c>
      <c r="BK7" s="24">
        <v>789.46</v>
      </c>
      <c r="BL7" s="24">
        <v>826.83</v>
      </c>
      <c r="BM7" s="24">
        <v>867.83</v>
      </c>
      <c r="BN7" s="24">
        <v>778.81</v>
      </c>
      <c r="BO7" s="24">
        <v>718.49</v>
      </c>
      <c r="BP7" s="24">
        <v>809.19</v>
      </c>
      <c r="BQ7" s="24">
        <v>37.340000000000003</v>
      </c>
      <c r="BR7" s="24">
        <v>36.75</v>
      </c>
      <c r="BS7" s="24">
        <v>28.07</v>
      </c>
      <c r="BT7" s="24">
        <v>72.11</v>
      </c>
      <c r="BU7" s="24">
        <v>60.57</v>
      </c>
      <c r="BV7" s="24">
        <v>57.77</v>
      </c>
      <c r="BW7" s="24">
        <v>57.31</v>
      </c>
      <c r="BX7" s="24">
        <v>57.08</v>
      </c>
      <c r="BY7" s="24">
        <v>67.23</v>
      </c>
      <c r="BZ7" s="24">
        <v>61.82</v>
      </c>
      <c r="CA7" s="24">
        <v>57.02</v>
      </c>
      <c r="CB7" s="24">
        <v>477.9</v>
      </c>
      <c r="CC7" s="24">
        <v>486.23</v>
      </c>
      <c r="CD7" s="24">
        <v>638.87</v>
      </c>
      <c r="CE7" s="24">
        <v>251.19</v>
      </c>
      <c r="CF7" s="24">
        <v>301.89999999999998</v>
      </c>
      <c r="CG7" s="24">
        <v>274.35000000000002</v>
      </c>
      <c r="CH7" s="24">
        <v>273.52</v>
      </c>
      <c r="CI7" s="24">
        <v>274.99</v>
      </c>
      <c r="CJ7" s="24">
        <v>228.21</v>
      </c>
      <c r="CK7" s="24">
        <v>246.9</v>
      </c>
      <c r="CL7" s="24">
        <v>273.68</v>
      </c>
      <c r="CM7" s="24">
        <v>34.39</v>
      </c>
      <c r="CN7" s="24">
        <v>32.950000000000003</v>
      </c>
      <c r="CO7" s="24">
        <v>32.08</v>
      </c>
      <c r="CP7" s="24">
        <v>29.77</v>
      </c>
      <c r="CQ7" s="24">
        <v>30.64</v>
      </c>
      <c r="CR7" s="24">
        <v>50.68</v>
      </c>
      <c r="CS7" s="24">
        <v>50.14</v>
      </c>
      <c r="CT7" s="24">
        <v>54.83</v>
      </c>
      <c r="CU7" s="24">
        <v>54.54</v>
      </c>
      <c r="CV7" s="24">
        <v>52.9</v>
      </c>
      <c r="CW7" s="24">
        <v>52.55</v>
      </c>
      <c r="CX7" s="24">
        <v>80.91</v>
      </c>
      <c r="CY7" s="24">
        <v>80.86</v>
      </c>
      <c r="CZ7" s="24">
        <v>79.17</v>
      </c>
      <c r="DA7" s="24">
        <v>79.489999999999995</v>
      </c>
      <c r="DB7" s="24">
        <v>80.180000000000007</v>
      </c>
      <c r="DC7" s="24">
        <v>84.86</v>
      </c>
      <c r="DD7" s="24">
        <v>84.98</v>
      </c>
      <c r="DE7" s="24">
        <v>84.7</v>
      </c>
      <c r="DF7" s="24">
        <v>90.3</v>
      </c>
      <c r="DG7" s="24">
        <v>90.3</v>
      </c>
      <c r="DH7" s="24">
        <v>87.3</v>
      </c>
      <c r="DI7" s="24">
        <v>4.1100000000000003</v>
      </c>
      <c r="DJ7" s="24">
        <v>7.99</v>
      </c>
      <c r="DK7" s="24">
        <v>11.3</v>
      </c>
      <c r="DL7" s="24">
        <v>14.47</v>
      </c>
      <c r="DM7" s="24">
        <v>17.47</v>
      </c>
      <c r="DN7" s="24">
        <v>24.13</v>
      </c>
      <c r="DO7" s="24">
        <v>23.06</v>
      </c>
      <c r="DP7" s="24">
        <v>20.34</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2024-03-03T06:05:25Z</cp:lastPrinted>
  <dcterms:created xsi:type="dcterms:W3CDTF">2023-12-12T01:01:40Z</dcterms:created>
  <dcterms:modified xsi:type="dcterms:W3CDTF">2024-03-07T05:56:07Z</dcterms:modified>
  <cp:category/>
</cp:coreProperties>
</file>