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mc:AlternateContent xmlns:mc="http://schemas.openxmlformats.org/markup-compatibility/2006">
    <mc:Choice Requires="x15">
      <x15ac:absPath xmlns:x15ac="http://schemas.microsoft.com/office/spreadsheetml/2010/11/ac" url="\\172.22.101.100\sangyou\上下水道局\02_庶務係\15_照会・通知\R5照会\公営企業に係る経営比較分析表（令和４年度決算）の分析等について\"/>
    </mc:Choice>
  </mc:AlternateContent>
  <xr:revisionPtr revIDLastSave="0" documentId="8_{5BA324B7-3ADE-446F-A32F-27774EA51A06}" xr6:coauthVersionLast="47" xr6:coauthVersionMax="47" xr10:uidLastSave="{00000000-0000-0000-0000-000000000000}"/>
  <workbookProtection workbookAlgorithmName="SHA-512" workbookHashValue="+jWBaZdVVMcGTvS0pIBpbGFPcCabf1dE3LmoQmNxMPnVqMmMUcFVPaTVisy96ZhZgSsckJHBoGfOHv9zuBqwWA==" workbookSaltValue="mLJLSes2giS+WSL1HYXmzA==" workbookSpinCount="100000" lockStructure="1"/>
  <bookViews>
    <workbookView xWindow="-120" yWindow="-120" windowWidth="29040" windowHeight="15720" xr2:uid="{00000000-000D-0000-FFFF-FFFF00000000}"/>
  </bookViews>
  <sheets>
    <sheet name="法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AL8" i="4" s="1"/>
  <c r="Q6" i="5"/>
  <c r="W10" i="4" s="1"/>
  <c r="P6" i="5"/>
  <c r="O6" i="5"/>
  <c r="I10" i="4" s="1"/>
  <c r="N6" i="5"/>
  <c r="M6" i="5"/>
  <c r="AD8" i="4" s="1"/>
  <c r="L6" i="5"/>
  <c r="K6" i="5"/>
  <c r="J6" i="5"/>
  <c r="I8" i="4" s="1"/>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I85" i="4"/>
  <c r="H85" i="4"/>
  <c r="G85" i="4"/>
  <c r="F85" i="4"/>
  <c r="E85" i="4"/>
  <c r="BB10" i="4"/>
  <c r="AT10" i="4"/>
  <c r="AL10" i="4"/>
  <c r="P10" i="4"/>
  <c r="B10" i="4"/>
  <c r="BB8" i="4"/>
  <c r="AT8" i="4"/>
  <c r="W8" i="4"/>
  <c r="P8" i="4"/>
  <c r="B6" i="4"/>
</calcChain>
</file>

<file path=xl/sharedStrings.xml><?xml version="1.0" encoding="utf-8"?>
<sst xmlns="http://schemas.openxmlformats.org/spreadsheetml/2006/main" count="228" uniqueCount="113">
  <si>
    <t>経営比較分析表（令和4年度決算）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</si>
  <si>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</si>
  <si>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</si>
  <si>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</si>
  <si>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</si>
  <si>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</si>
  <si>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</si>
  <si>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</si>
  <si>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</si>
  <si>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</si>
  <si>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</si>
  <si>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</si>
  <si>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</si>
  <si>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</si>
  <si>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</si>
  <si>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</si>
  <si>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</si>
  <si>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</si>
  <si>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</si>
  <si>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</si>
  <si>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</si>
  <si>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</si>
  <si>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</si>
  <si>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</si>
  <si>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</si>
  <si>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</si>
  <si>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</si>
  <si>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</si>
  <si>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</si>
  <si>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</si>
  <si>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</si>
  <si>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</si>
  <si>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</si>
  <si>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</si>
  <si>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</si>
  <si>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</si>
  <si>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</si>
  <si>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</si>
  <si>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</si>
  <si>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</si>
  <si>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</si>
  <si>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</si>
  <si>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</si>
  <si>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</si>
  <si>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</si>
  <si>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</si>
  <si>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</si>
  <si>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</si>
  <si>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</si>
  <si>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</si>
  <si>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</si>
  <si>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</si>
  <si>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</si>
  <si>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</si>
  <si>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</si>
  <si>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</si>
  <si>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</si>
  <si>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</si>
  <si>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</si>
  <si>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</si>
  <si>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</si>
  <si>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</si>
  <si>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</si>
  <si>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</si>
  <si>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</si>
  <si>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</si>
  <si>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</si>
  <si>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</si>
  <si>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</si>
  <si>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</si>
  <si>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</si>
  <si>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</si>
  <si>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</si>
  <si>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</si>
  <si>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</si>
  <si>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</si>
  <si>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</si>
  <si>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</si>
  <si>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</si>
  <si>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</si>
  <si>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</si>
  <si>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</si>
  <si>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</si>
  <si>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</si>
  <si>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</si>
  <si>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</si>
  <si>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</si>
  <si>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</si>
  <si>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</si>
  <si>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</si>
  <si>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</si>
  <si>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</si>
  <si>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</si>
  <si>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輪島市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</si>
  <si>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</si>
  <si>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</si>
  <si>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</si>
  <si>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</si>
  <si>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</si>
  <si>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</si>
  <si>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</si>
  <si>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</si>
  <si>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</si>
  <si>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</si>
  <si>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</si>
  <si>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</si>
  <si>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</si>
  <si>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</si>
  <si>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</si>
  <si>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</si>
  <si>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近年、老朽化した管路の耐震化を含めた布設替を実施していることから、管路経年化率は全国及び類似団体と比較して低い数値を示しているが、有形固定資産減価償却率が全国及び類似団体と比べて高くなっており、毎年上昇していることから、更新が必要な施設等が今後増加していくものと考えられる。</t>
    <rPh sb="0" eb="2">
      <t>キンネン</t>
    </rPh>
    <rPh sb="3" eb="6">
      <t>ロウキュウカ</t>
    </rPh>
    <rPh sb="8" eb="10">
      <t>カンロ</t>
    </rPh>
    <rPh sb="11" eb="14">
      <t>タイシンカ</t>
    </rPh>
    <rPh sb="15" eb="16">
      <t>フク</t>
    </rPh>
    <rPh sb="18" eb="21">
      <t>フセツガ</t>
    </rPh>
    <rPh sb="22" eb="24">
      <t>ジッシ</t>
    </rPh>
    <rPh sb="33" eb="37">
      <t>カンロケイネン</t>
    </rPh>
    <rPh sb="37" eb="38">
      <t>カ</t>
    </rPh>
    <rPh sb="38" eb="39">
      <t>リツ</t>
    </rPh>
    <rPh sb="40" eb="43">
      <t>ゼンコクオヨ</t>
    </rPh>
    <rPh sb="44" eb="48">
      <t>ルイジダンタイ</t>
    </rPh>
    <rPh sb="49" eb="51">
      <t>ヒカク</t>
    </rPh>
    <rPh sb="53" eb="54">
      <t>ヒク</t>
    </rPh>
    <rPh sb="55" eb="57">
      <t>スウチ</t>
    </rPh>
    <rPh sb="58" eb="59">
      <t>シメ</t>
    </rPh>
    <rPh sb="65" eb="71">
      <t>ユウケイコテイシサン</t>
    </rPh>
    <rPh sb="71" eb="76">
      <t>ゲンカショウキャクリツ</t>
    </rPh>
    <rPh sb="77" eb="80">
      <t>ゼンコクオヨ</t>
    </rPh>
    <rPh sb="81" eb="85">
      <t>ルイジダンタイ</t>
    </rPh>
    <rPh sb="86" eb="87">
      <t>クラ</t>
    </rPh>
    <rPh sb="89" eb="90">
      <t>タカ</t>
    </rPh>
    <rPh sb="97" eb="99">
      <t>マイトシ</t>
    </rPh>
    <rPh sb="99" eb="101">
      <t>ジョウショウ</t>
    </rPh>
    <rPh sb="110" eb="112">
      <t>コウシン</t>
    </rPh>
    <rPh sb="113" eb="115">
      <t>ヒツヨウ</t>
    </rPh>
    <rPh sb="116" eb="118">
      <t>シセツ</t>
    </rPh>
    <rPh sb="118" eb="119">
      <t>トウ</t>
    </rPh>
    <rPh sb="120" eb="122">
      <t>コンゴ</t>
    </rPh>
    <rPh sb="122" eb="124">
      <t>ゾウカ</t>
    </rPh>
    <rPh sb="131" eb="132">
      <t>カンガ</t>
    </rPh>
    <phoneticPr fontId="4"/>
  </si>
  <si>
    <t>⑤料金回収率が100％を下回っていることから、給水収益以外の一般会計繰入金等に依存した経営となっている。
また、前年度と比較して動力費が増加したことにより①経常収支比率が減少傾向となっている。
④企業債残高対給水収益比率は、全国及び類似団体と比較してかなり高くなっており、企業債に依存した経営になっていると考えられる。
⑥給水原価においても、全国及び類似団体と比べて高くなっているが、この理由として人口減少による給水収益の減少や、離島の海水淡水化事業を実施している簡易水道事業を含めた、４つの簡易水道施設を有していることが主な要因として考えられる。
⑧有収率は、冬季の水道管の凍結破損による漏水が発生したため前年度と比較して大きく減少しているが、類似団体平均値とほぼ同程度となっている。</t>
    <rPh sb="1" eb="5">
      <t>リョウキンカイシュウ</t>
    </rPh>
    <rPh sb="5" eb="6">
      <t>リツ</t>
    </rPh>
    <rPh sb="12" eb="14">
      <t>シタマワ</t>
    </rPh>
    <rPh sb="23" eb="27">
      <t>キュウスイシュウエキ</t>
    </rPh>
    <rPh sb="27" eb="29">
      <t>イガイ</t>
    </rPh>
    <rPh sb="30" eb="34">
      <t>イッパンカイケイ</t>
    </rPh>
    <rPh sb="34" eb="37">
      <t>クリイレキン</t>
    </rPh>
    <rPh sb="37" eb="38">
      <t>トウ</t>
    </rPh>
    <rPh sb="39" eb="41">
      <t>イゾン</t>
    </rPh>
    <rPh sb="43" eb="45">
      <t>ケイエイ</t>
    </rPh>
    <rPh sb="56" eb="59">
      <t>ゼンネンド</t>
    </rPh>
    <rPh sb="60" eb="62">
      <t>ヒカク</t>
    </rPh>
    <rPh sb="64" eb="67">
      <t>ドウリョクヒ</t>
    </rPh>
    <rPh sb="68" eb="70">
      <t>ゾウカ</t>
    </rPh>
    <rPh sb="78" eb="84">
      <t>ケイジョウシュウシヒリツ</t>
    </rPh>
    <rPh sb="85" eb="89">
      <t>ゲンショウケイコウ</t>
    </rPh>
    <rPh sb="98" eb="101">
      <t>キギョウサイ</t>
    </rPh>
    <rPh sb="101" eb="103">
      <t>ザンダカ</t>
    </rPh>
    <rPh sb="103" eb="104">
      <t>タイ</t>
    </rPh>
    <rPh sb="104" eb="108">
      <t>キュウスイシュウエキ</t>
    </rPh>
    <rPh sb="108" eb="110">
      <t>ヒリツ</t>
    </rPh>
    <rPh sb="112" eb="114">
      <t>ゼンコク</t>
    </rPh>
    <rPh sb="114" eb="115">
      <t>オヨ</t>
    </rPh>
    <rPh sb="116" eb="120">
      <t>ルイジダンタイ</t>
    </rPh>
    <rPh sb="121" eb="123">
      <t>ヒカク</t>
    </rPh>
    <rPh sb="128" eb="129">
      <t>タカ</t>
    </rPh>
    <rPh sb="136" eb="139">
      <t>キギョウサイ</t>
    </rPh>
    <rPh sb="140" eb="142">
      <t>イゾン</t>
    </rPh>
    <rPh sb="144" eb="146">
      <t>ケイエイ</t>
    </rPh>
    <rPh sb="153" eb="154">
      <t>カンガ</t>
    </rPh>
    <rPh sb="161" eb="165">
      <t>キュウスイゲンカ</t>
    </rPh>
    <rPh sb="171" eb="174">
      <t>ゼンコクオヨ</t>
    </rPh>
    <rPh sb="175" eb="179">
      <t>ルイジダンタイ</t>
    </rPh>
    <rPh sb="180" eb="181">
      <t>クラ</t>
    </rPh>
    <rPh sb="183" eb="184">
      <t>タカ</t>
    </rPh>
    <rPh sb="194" eb="196">
      <t>リユウ</t>
    </rPh>
    <rPh sb="199" eb="203">
      <t>ジンコウゲンショウ</t>
    </rPh>
    <rPh sb="206" eb="210">
      <t>キュウスイシュウエキ</t>
    </rPh>
    <rPh sb="211" eb="213">
      <t>ゲンショウ</t>
    </rPh>
    <rPh sb="215" eb="217">
      <t>リトウ</t>
    </rPh>
    <rPh sb="218" eb="223">
      <t>カイスイタンスイカ</t>
    </rPh>
    <rPh sb="223" eb="225">
      <t>ジギョウ</t>
    </rPh>
    <rPh sb="226" eb="228">
      <t>ジッシ</t>
    </rPh>
    <rPh sb="232" eb="238">
      <t>カンイスイドウジギョウ</t>
    </rPh>
    <rPh sb="239" eb="240">
      <t>フク</t>
    </rPh>
    <rPh sb="246" eb="252">
      <t>カンイスイドウシセツ</t>
    </rPh>
    <rPh sb="253" eb="254">
      <t>ユウ</t>
    </rPh>
    <rPh sb="261" eb="262">
      <t>オモ</t>
    </rPh>
    <rPh sb="263" eb="265">
      <t>ヨウイン</t>
    </rPh>
    <rPh sb="268" eb="269">
      <t>カンガ</t>
    </rPh>
    <rPh sb="276" eb="279">
      <t>ユウシュウリツ</t>
    </rPh>
    <rPh sb="281" eb="283">
      <t>トウキ</t>
    </rPh>
    <rPh sb="284" eb="287">
      <t>スイドウカン</t>
    </rPh>
    <rPh sb="288" eb="290">
      <t>トウケツ</t>
    </rPh>
    <rPh sb="290" eb="292">
      <t>ハソン</t>
    </rPh>
    <rPh sb="295" eb="297">
      <t>ロウスイ</t>
    </rPh>
    <rPh sb="298" eb="300">
      <t>ハッセイ</t>
    </rPh>
    <rPh sb="304" eb="307">
      <t>ゼンネンド</t>
    </rPh>
    <rPh sb="308" eb="310">
      <t>ヒカク</t>
    </rPh>
    <rPh sb="312" eb="313">
      <t>オオ</t>
    </rPh>
    <rPh sb="315" eb="317">
      <t>ゲンショウ</t>
    </rPh>
    <rPh sb="323" eb="327">
      <t>ルイジダンタイ</t>
    </rPh>
    <rPh sb="327" eb="330">
      <t>ヘイキンチ</t>
    </rPh>
    <phoneticPr fontId="4"/>
  </si>
  <si>
    <t>老朽化の状況から、今後施設等の更新に膨大な費用が必要となってくると考えられる。
また、経常収支比率が100％を下回っており、今後も人口減少等で給水収益の減少が予想されることから、経営状態はさらに厳しくなると思われる。
そのため、料金の適正化に向けた検討を実施し、安定した収入確保に努めながら、経営の健全化に取り組む必要がある。</t>
    <rPh sb="0" eb="3">
      <t>ロウキュウカ</t>
    </rPh>
    <rPh sb="4" eb="6">
      <t>ジョウキョウ</t>
    </rPh>
    <rPh sb="9" eb="14">
      <t>コンゴシセツトウ</t>
    </rPh>
    <rPh sb="15" eb="17">
      <t>コウシン</t>
    </rPh>
    <rPh sb="18" eb="20">
      <t>ボウダイ</t>
    </rPh>
    <rPh sb="21" eb="23">
      <t>ヒヨウ</t>
    </rPh>
    <rPh sb="24" eb="26">
      <t>ヒツヨウ</t>
    </rPh>
    <rPh sb="33" eb="34">
      <t>カンガ</t>
    </rPh>
    <rPh sb="43" eb="49">
      <t>ケイジョウシュウシヒリツ</t>
    </rPh>
    <rPh sb="55" eb="57">
      <t>シタマワ</t>
    </rPh>
    <rPh sb="62" eb="64">
      <t>コンゴ</t>
    </rPh>
    <rPh sb="65" eb="69">
      <t>ジンコウゲンショウ</t>
    </rPh>
    <rPh sb="69" eb="70">
      <t>トウ</t>
    </rPh>
    <rPh sb="71" eb="75">
      <t>キュウスイシュウエキ</t>
    </rPh>
    <rPh sb="76" eb="78">
      <t>ゲンショウ</t>
    </rPh>
    <rPh sb="79" eb="81">
      <t>ヨソウ</t>
    </rPh>
    <rPh sb="97" eb="98">
      <t>キビ</t>
    </rPh>
    <rPh sb="103" eb="104">
      <t>オモ</t>
    </rPh>
    <rPh sb="114" eb="116">
      <t>リョウキン</t>
    </rPh>
    <rPh sb="117" eb="120">
      <t>テキセイカ</t>
    </rPh>
    <rPh sb="121" eb="122">
      <t>ム</t>
    </rPh>
    <rPh sb="124" eb="126">
      <t>ケントウ</t>
    </rPh>
    <rPh sb="127" eb="129">
      <t>ジッシ</t>
    </rPh>
    <rPh sb="131" eb="133">
      <t>アンテイ</t>
    </rPh>
    <rPh sb="135" eb="139">
      <t>シュウニュウカクホ</t>
    </rPh>
    <rPh sb="140" eb="141">
      <t>ツト</t>
    </rPh>
    <rPh sb="146" eb="148">
      <t>ケイエイ</t>
    </rPh>
    <rPh sb="149" eb="152">
      <t>ケンゼンカ</t>
    </rPh>
    <rPh sb="153" eb="154">
      <t>ト</t>
    </rPh>
    <rPh sb="155" eb="156">
      <t>ク</t>
    </rPh>
    <rPh sb="157" eb="1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</si>
</sst>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データ!$ED$6:$EH$6</c:f>
              <c:numCache>
                <c:formatCode>#,##0.00;"△"#,##0.00;"-"</c:formatCode>
                <c:ptCount val="5"/>
                <c:pt idx="0">
                  <c:v>0.73</c:v>
                </c:pt>
                <c:pt idx="1">
                  <c:v>0.36</c:v>
                </c:pt>
                <c:pt idx="2">
                  <c:v>0.28999999999999998</c:v>
                </c:pt>
                <c:pt idx="3">
                  <c:v>0.61</c:v>
                </c:pt>
                <c:pt idx="4">
                  <c:v>0.18</c:v>
                </c:pt>
              </c:numCache>
            </c:numRef>
          </c:val>
          <c:extLst>
            <c:ext xmlns:c16="http://schemas.microsoft.com/office/drawing/2014/chart" uri="{C3380CC4-5D6E-409C-BE32-E72D297353CC}">
              <c16:uniqueId val="{00000000-EA58-4A68-B95D-B54C5CE16AC3}"/>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c:v>
                </c:pt>
                <c:pt idx="1">
                  <c:v>0.52</c:v>
                </c:pt>
                <c:pt idx="2">
                  <c:v>0.53</c:v>
                </c:pt>
                <c:pt idx="3">
                  <c:v>0.48</c:v>
                </c:pt>
                <c:pt idx="4">
                  <c:v>0.5</c:v>
                </c:pt>
              </c:numCache>
            </c:numRef>
          </c:val>
          <c:smooth val="0"/>
          <c:extLst>
            <c:ext xmlns:c16="http://schemas.microsoft.com/office/drawing/2014/chart" uri="{C3380CC4-5D6E-409C-BE32-E72D297353CC}">
              <c16:uniqueId val="{00000001-EA58-4A68-B95D-B54C5CE16AC3}"/>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データ!$CL$6:$CP$6</c:f>
              <c:numCache>
                <c:formatCode>#,##0.00;"△"#,##0.00;"-"</c:formatCode>
                <c:ptCount val="5"/>
                <c:pt idx="0">
                  <c:v>36.69</c:v>
                </c:pt>
                <c:pt idx="1">
                  <c:v>35.83</c:v>
                </c:pt>
                <c:pt idx="2">
                  <c:v>36.57</c:v>
                </c:pt>
                <c:pt idx="3">
                  <c:v>34.880000000000003</c:v>
                </c:pt>
                <c:pt idx="4">
                  <c:v>36.450000000000003</c:v>
                </c:pt>
              </c:numCache>
            </c:numRef>
          </c:val>
          <c:extLst>
            <c:ext xmlns:c16="http://schemas.microsoft.com/office/drawing/2014/chart" uri="{C3380CC4-5D6E-409C-BE32-E72D297353CC}">
              <c16:uniqueId val="{00000000-2F89-472F-9E1B-8CD741F741A6}"/>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55.03</c:v>
                </c:pt>
                <c:pt idx="1">
                  <c:v>55.14</c:v>
                </c:pt>
                <c:pt idx="2">
                  <c:v>55.89</c:v>
                </c:pt>
                <c:pt idx="3">
                  <c:v>55.72</c:v>
                </c:pt>
                <c:pt idx="4">
                  <c:v>55.31</c:v>
                </c:pt>
              </c:numCache>
            </c:numRef>
          </c:val>
          <c:smooth val="0"/>
          <c:extLst>
            <c:ext xmlns:c16="http://schemas.microsoft.com/office/drawing/2014/chart" uri="{C3380CC4-5D6E-409C-BE32-E72D297353CC}">
              <c16:uniqueId val="{00000001-2F89-472F-9E1B-8CD741F741A6}"/>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データ!$CW$6:$DA$6</c:f>
              <c:numCache>
                <c:formatCode>#,##0.00;"△"#,##0.00;"-"</c:formatCode>
                <c:ptCount val="5"/>
                <c:pt idx="0">
                  <c:v>90.25</c:v>
                </c:pt>
                <c:pt idx="1">
                  <c:v>90.22</c:v>
                </c:pt>
                <c:pt idx="2">
                  <c:v>88.32</c:v>
                </c:pt>
                <c:pt idx="3">
                  <c:v>88.46</c:v>
                </c:pt>
                <c:pt idx="4">
                  <c:v>80.52</c:v>
                </c:pt>
              </c:numCache>
            </c:numRef>
          </c:val>
          <c:extLst>
            <c:ext xmlns:c16="http://schemas.microsoft.com/office/drawing/2014/chart" uri="{C3380CC4-5D6E-409C-BE32-E72D297353CC}">
              <c16:uniqueId val="{00000000-605E-4B3A-8BFE-D0098F9F4D3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81.900000000000006</c:v>
                </c:pt>
                <c:pt idx="1">
                  <c:v>81.39</c:v>
                </c:pt>
                <c:pt idx="2">
                  <c:v>81.27</c:v>
                </c:pt>
                <c:pt idx="3">
                  <c:v>81.260000000000005</c:v>
                </c:pt>
                <c:pt idx="4">
                  <c:v>80.36</c:v>
                </c:pt>
              </c:numCache>
            </c:numRef>
          </c:val>
          <c:smooth val="0"/>
          <c:extLst>
            <c:ext xmlns:c16="http://schemas.microsoft.com/office/drawing/2014/chart" uri="{C3380CC4-5D6E-409C-BE32-E72D297353CC}">
              <c16:uniqueId val="{00000001-605E-4B3A-8BFE-D0098F9F4D3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データ!$X$6:$AB$6</c:f>
              <c:numCache>
                <c:formatCode>#,##0.00;"△"#,##0.00;"-"</c:formatCode>
                <c:ptCount val="5"/>
                <c:pt idx="0">
                  <c:v>103.89</c:v>
                </c:pt>
                <c:pt idx="1">
                  <c:v>98.27</c:v>
                </c:pt>
                <c:pt idx="2">
                  <c:v>95.07</c:v>
                </c:pt>
                <c:pt idx="3">
                  <c:v>89.08</c:v>
                </c:pt>
                <c:pt idx="4">
                  <c:v>86.17</c:v>
                </c:pt>
              </c:numCache>
            </c:numRef>
          </c:val>
          <c:extLst>
            <c:ext xmlns:c16="http://schemas.microsoft.com/office/drawing/2014/chart" uri="{C3380CC4-5D6E-409C-BE32-E72D297353CC}">
              <c16:uniqueId val="{00000000-5A6E-45BC-9F5B-7FE79676DBC8}"/>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108.87</c:v>
                </c:pt>
                <c:pt idx="1">
                  <c:v>108.61</c:v>
                </c:pt>
                <c:pt idx="2">
                  <c:v>108.35</c:v>
                </c:pt>
                <c:pt idx="3">
                  <c:v>108.84</c:v>
                </c:pt>
                <c:pt idx="4">
                  <c:v>105.92</c:v>
                </c:pt>
              </c:numCache>
            </c:numRef>
          </c:val>
          <c:smooth val="0"/>
          <c:extLst>
            <c:ext xmlns:c16="http://schemas.microsoft.com/office/drawing/2014/chart" uri="{C3380CC4-5D6E-409C-BE32-E72D297353CC}">
              <c16:uniqueId val="{00000001-5A6E-45BC-9F5B-7FE79676DBC8}"/>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データ!$DH$6:$DL$6</c:f>
              <c:numCache>
                <c:formatCode>#,##0.00;"△"#,##0.00;"-"</c:formatCode>
                <c:ptCount val="5"/>
                <c:pt idx="0">
                  <c:v>53.99</c:v>
                </c:pt>
                <c:pt idx="1">
                  <c:v>55.28</c:v>
                </c:pt>
                <c:pt idx="2">
                  <c:v>56.54</c:v>
                </c:pt>
                <c:pt idx="3">
                  <c:v>57.91</c:v>
                </c:pt>
                <c:pt idx="4">
                  <c:v>59.6</c:v>
                </c:pt>
              </c:numCache>
            </c:numRef>
          </c:val>
          <c:extLst>
            <c:ext xmlns:c16="http://schemas.microsoft.com/office/drawing/2014/chart" uri="{C3380CC4-5D6E-409C-BE32-E72D297353CC}">
              <c16:uniqueId val="{00000000-6A02-4445-812A-C5153C833C09}"/>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48.87</c:v>
                </c:pt>
                <c:pt idx="1">
                  <c:v>49.92</c:v>
                </c:pt>
                <c:pt idx="2">
                  <c:v>50.63</c:v>
                </c:pt>
                <c:pt idx="3">
                  <c:v>51.29</c:v>
                </c:pt>
                <c:pt idx="4">
                  <c:v>52.2</c:v>
                </c:pt>
              </c:numCache>
            </c:numRef>
          </c:val>
          <c:smooth val="0"/>
          <c:extLst>
            <c:ext xmlns:c16="http://schemas.microsoft.com/office/drawing/2014/chart" uri="{C3380CC4-5D6E-409C-BE32-E72D297353CC}">
              <c16:uniqueId val="{00000001-6A02-4445-812A-C5153C833C09}"/>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データ!$DS$6:$DW$6</c:f>
              <c:numCache>
                <c:formatCode>#,##0.00;"△"#,##0.00;"-"</c:formatCode>
                <c:ptCount val="5"/>
                <c:pt idx="0">
                  <c:v>9.41</c:v>
                </c:pt>
                <c:pt idx="1">
                  <c:v>9.0500000000000007</c:v>
                </c:pt>
                <c:pt idx="2">
                  <c:v>8.76</c:v>
                </c:pt>
                <c:pt idx="3">
                  <c:v>8.15</c:v>
                </c:pt>
                <c:pt idx="4">
                  <c:v>7.97</c:v>
                </c:pt>
              </c:numCache>
            </c:numRef>
          </c:val>
          <c:extLst>
            <c:ext xmlns:c16="http://schemas.microsoft.com/office/drawing/2014/chart" uri="{C3380CC4-5D6E-409C-BE32-E72D297353CC}">
              <c16:uniqueId val="{00000000-95DB-4BE5-BC13-B293A54EB909}"/>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14.85</c:v>
                </c:pt>
                <c:pt idx="1">
                  <c:v>16.88</c:v>
                </c:pt>
                <c:pt idx="2">
                  <c:v>18.28</c:v>
                </c:pt>
                <c:pt idx="3">
                  <c:v>19.61</c:v>
                </c:pt>
                <c:pt idx="4">
                  <c:v>20.73</c:v>
                </c:pt>
              </c:numCache>
            </c:numRef>
          </c:val>
          <c:smooth val="0"/>
          <c:extLst>
            <c:ext xmlns:c16="http://schemas.microsoft.com/office/drawing/2014/chart" uri="{C3380CC4-5D6E-409C-BE32-E72D297353CC}">
              <c16:uniqueId val="{00000001-95DB-4BE5-BC13-B293A54EB909}"/>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047-4D4E-8CD3-5A5BC7D78542}"/>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3.16</c:v>
                </c:pt>
                <c:pt idx="1">
                  <c:v>3.59</c:v>
                </c:pt>
                <c:pt idx="2">
                  <c:v>3.98</c:v>
                </c:pt>
                <c:pt idx="3">
                  <c:v>6.02</c:v>
                </c:pt>
                <c:pt idx="4">
                  <c:v>7.78</c:v>
                </c:pt>
              </c:numCache>
            </c:numRef>
          </c:val>
          <c:smooth val="0"/>
          <c:extLst>
            <c:ext xmlns:c16="http://schemas.microsoft.com/office/drawing/2014/chart" uri="{C3380CC4-5D6E-409C-BE32-E72D297353CC}">
              <c16:uniqueId val="{00000001-9047-4D4E-8CD3-5A5BC7D78542}"/>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データ!$AT$6:$AX$6</c:f>
              <c:numCache>
                <c:formatCode>#,##0.00;"△"#,##0.00;"-"</c:formatCode>
                <c:ptCount val="5"/>
                <c:pt idx="0">
                  <c:v>432.31</c:v>
                </c:pt>
                <c:pt idx="1">
                  <c:v>446.58</c:v>
                </c:pt>
                <c:pt idx="2">
                  <c:v>360.99</c:v>
                </c:pt>
                <c:pt idx="3">
                  <c:v>361.81</c:v>
                </c:pt>
                <c:pt idx="4">
                  <c:v>326.66000000000003</c:v>
                </c:pt>
              </c:numCache>
            </c:numRef>
          </c:val>
          <c:extLst>
            <c:ext xmlns:c16="http://schemas.microsoft.com/office/drawing/2014/chart" uri="{C3380CC4-5D6E-409C-BE32-E72D297353CC}">
              <c16:uniqueId val="{00000000-8C0F-4B54-A6BB-63C71C6663F1}"/>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369.69</c:v>
                </c:pt>
                <c:pt idx="1">
                  <c:v>379.08</c:v>
                </c:pt>
                <c:pt idx="2">
                  <c:v>367.55</c:v>
                </c:pt>
                <c:pt idx="3">
                  <c:v>378.56</c:v>
                </c:pt>
                <c:pt idx="4">
                  <c:v>364.46</c:v>
                </c:pt>
              </c:numCache>
            </c:numRef>
          </c:val>
          <c:smooth val="0"/>
          <c:extLst>
            <c:ext xmlns:c16="http://schemas.microsoft.com/office/drawing/2014/chart" uri="{C3380CC4-5D6E-409C-BE32-E72D297353CC}">
              <c16:uniqueId val="{00000001-8C0F-4B54-A6BB-63C71C6663F1}"/>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データ!$BE$6:$BI$6</c:f>
              <c:numCache>
                <c:formatCode>#,##0.00;"△"#,##0.00;"-"</c:formatCode>
                <c:ptCount val="5"/>
                <c:pt idx="0">
                  <c:v>880.7</c:v>
                </c:pt>
                <c:pt idx="1">
                  <c:v>872.02</c:v>
                </c:pt>
                <c:pt idx="2">
                  <c:v>852.91</c:v>
                </c:pt>
                <c:pt idx="3">
                  <c:v>852.58</c:v>
                </c:pt>
                <c:pt idx="4">
                  <c:v>823.3</c:v>
                </c:pt>
              </c:numCache>
            </c:numRef>
          </c:val>
          <c:extLst>
            <c:ext xmlns:c16="http://schemas.microsoft.com/office/drawing/2014/chart" uri="{C3380CC4-5D6E-409C-BE32-E72D297353CC}">
              <c16:uniqueId val="{00000000-A309-4FC9-A5F5-2C3CCEAFB240}"/>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402.99</c:v>
                </c:pt>
                <c:pt idx="1">
                  <c:v>398.98</c:v>
                </c:pt>
                <c:pt idx="2">
                  <c:v>418.68</c:v>
                </c:pt>
                <c:pt idx="3">
                  <c:v>395.68</c:v>
                </c:pt>
                <c:pt idx="4">
                  <c:v>403.72</c:v>
                </c:pt>
              </c:numCache>
            </c:numRef>
          </c:val>
          <c:smooth val="0"/>
          <c:extLst>
            <c:ext xmlns:c16="http://schemas.microsoft.com/office/drawing/2014/chart" uri="{C3380CC4-5D6E-409C-BE32-E72D297353CC}">
              <c16:uniqueId val="{00000001-A309-4FC9-A5F5-2C3CCEAFB240}"/>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データ!$BP$6:$BT$6</c:f>
              <c:numCache>
                <c:formatCode>#,##0.00;"△"#,##0.00;"-"</c:formatCode>
                <c:ptCount val="5"/>
                <c:pt idx="0">
                  <c:v>85.73</c:v>
                </c:pt>
                <c:pt idx="1">
                  <c:v>81.84</c:v>
                </c:pt>
                <c:pt idx="2">
                  <c:v>79.959999999999994</c:v>
                </c:pt>
                <c:pt idx="3">
                  <c:v>74.73</c:v>
                </c:pt>
                <c:pt idx="4">
                  <c:v>70.709999999999994</c:v>
                </c:pt>
              </c:numCache>
            </c:numRef>
          </c:val>
          <c:extLst>
            <c:ext xmlns:c16="http://schemas.microsoft.com/office/drawing/2014/chart" uri="{C3380CC4-5D6E-409C-BE32-E72D297353CC}">
              <c16:uniqueId val="{00000000-56D1-4D6F-87FD-5A93B8C16E5B}"/>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98.66</c:v>
                </c:pt>
                <c:pt idx="1">
                  <c:v>98.64</c:v>
                </c:pt>
                <c:pt idx="2">
                  <c:v>94.78</c:v>
                </c:pt>
                <c:pt idx="3">
                  <c:v>97.59</c:v>
                </c:pt>
                <c:pt idx="4">
                  <c:v>92.17</c:v>
                </c:pt>
              </c:numCache>
            </c:numRef>
          </c:val>
          <c:smooth val="0"/>
          <c:extLst>
            <c:ext xmlns:c16="http://schemas.microsoft.com/office/drawing/2014/chart" uri="{C3380CC4-5D6E-409C-BE32-E72D297353CC}">
              <c16:uniqueId val="{00000001-56D1-4D6F-87FD-5A93B8C16E5B}"/>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データ!$CA$6:$CE$6</c:f>
              <c:numCache>
                <c:formatCode>#,##0.00;"△"#,##0.00;"-"</c:formatCode>
                <c:ptCount val="5"/>
                <c:pt idx="0">
                  <c:v>248.51</c:v>
                </c:pt>
                <c:pt idx="1">
                  <c:v>261.3</c:v>
                </c:pt>
                <c:pt idx="2">
                  <c:v>267.33</c:v>
                </c:pt>
                <c:pt idx="3">
                  <c:v>288.33</c:v>
                </c:pt>
                <c:pt idx="4">
                  <c:v>308.69</c:v>
                </c:pt>
              </c:numCache>
            </c:numRef>
          </c:val>
          <c:extLst>
            <c:ext xmlns:c16="http://schemas.microsoft.com/office/drawing/2014/chart" uri="{C3380CC4-5D6E-409C-BE32-E72D297353CC}">
              <c16:uniqueId val="{00000000-833D-40A7-824E-B5DC4811A500}"/>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178.59</c:v>
                </c:pt>
                <c:pt idx="1">
                  <c:v>178.92</c:v>
                </c:pt>
                <c:pt idx="2">
                  <c:v>181.3</c:v>
                </c:pt>
                <c:pt idx="3">
                  <c:v>181.71</c:v>
                </c:pt>
                <c:pt idx="4">
                  <c:v>188.51</c:v>
                </c:pt>
              </c:numCache>
            </c:numRef>
          </c:val>
          <c:smooth val="0"/>
          <c:extLst>
            <c:ext xmlns:c16="http://schemas.microsoft.com/office/drawing/2014/chart" uri="{C3380CC4-5D6E-409C-BE32-E72D297353CC}">
              <c16:uniqueId val="{00000001-833D-40A7-824E-B5DC4811A500}"/>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【108.70】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【252.29】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【268.07】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【89.76】</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【174.75】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【51.51】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【23.75】</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石川県　輪島市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24021</v>
      </c>
      <c r="AM8" s="45"/>
      <c r="AN8" s="45"/>
      <c r="AO8" s="45"/>
      <c r="AP8" s="45"/>
      <c r="AQ8" s="45"/>
      <c r="AR8" s="45"/>
      <c r="AS8" s="45"/>
      <c r="AT8" s="46">
        <f>データ!$S$6</f>
        <v>426.35</v>
      </c>
      <c r="AU8" s="47"/>
      <c r="AV8" s="47"/>
      <c r="AW8" s="47"/>
      <c r="AX8" s="47"/>
      <c r="AY8" s="47"/>
      <c r="AZ8" s="47"/>
      <c r="BA8" s="47"/>
      <c r="BB8" s="48">
        <f>データ!$T$6</f>
        <v>56.34</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63.44</v>
      </c>
      <c r="J10" s="47"/>
      <c r="K10" s="47"/>
      <c r="L10" s="47"/>
      <c r="M10" s="47"/>
      <c r="N10" s="47"/>
      <c r="O10" s="81"/>
      <c r="P10" s="48">
        <f>データ!$P$6</f>
        <v>91.66</v>
      </c>
      <c r="Q10" s="48"/>
      <c r="R10" s="48"/>
      <c r="S10" s="48"/>
      <c r="T10" s="48"/>
      <c r="U10" s="48"/>
      <c r="V10" s="48"/>
      <c r="W10" s="45">
        <f>データ!$Q$6</f>
        <v>3950</v>
      </c>
      <c r="X10" s="45"/>
      <c r="Y10" s="45"/>
      <c r="Z10" s="45"/>
      <c r="AA10" s="45"/>
      <c r="AB10" s="45"/>
      <c r="AC10" s="45"/>
      <c r="AD10" s="2"/>
      <c r="AE10" s="2"/>
      <c r="AF10" s="2"/>
      <c r="AG10" s="2"/>
      <c r="AH10" s="2"/>
      <c r="AI10" s="2"/>
      <c r="AJ10" s="2"/>
      <c r="AK10" s="2"/>
      <c r="AL10" s="45">
        <f>データ!$U$6</f>
        <v>21609</v>
      </c>
      <c r="AM10" s="45"/>
      <c r="AN10" s="45"/>
      <c r="AO10" s="45"/>
      <c r="AP10" s="45"/>
      <c r="AQ10" s="45"/>
      <c r="AR10" s="45"/>
      <c r="AS10" s="45"/>
      <c r="AT10" s="46">
        <f>データ!$V$6</f>
        <v>68.31</v>
      </c>
      <c r="AU10" s="47"/>
      <c r="AV10" s="47"/>
      <c r="AW10" s="47"/>
      <c r="AX10" s="47"/>
      <c r="AY10" s="47"/>
      <c r="AZ10" s="47"/>
      <c r="BA10" s="47"/>
      <c r="BB10" s="48">
        <f>データ!$W$6</f>
        <v>316.33999999999997</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111</v>
      </c>
      <c r="BM16" s="58"/>
      <c r="BN16" s="58"/>
      <c r="BO16" s="58"/>
      <c r="BP16" s="58"/>
      <c r="BQ16" s="58"/>
      <c r="BR16" s="58"/>
      <c r="BS16" s="58"/>
      <c r="BT16" s="58"/>
      <c r="BU16" s="58"/>
      <c r="BV16" s="58"/>
      <c r="BW16" s="58"/>
      <c r="BX16" s="58"/>
      <c r="BY16" s="58"/>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58"/>
      <c r="BN17" s="58"/>
      <c r="BO17" s="58"/>
      <c r="BP17" s="58"/>
      <c r="BQ17" s="58"/>
      <c r="BR17" s="58"/>
      <c r="BS17" s="58"/>
      <c r="BT17" s="58"/>
      <c r="BU17" s="58"/>
      <c r="BV17" s="58"/>
      <c r="BW17" s="58"/>
      <c r="BX17" s="58"/>
      <c r="BY17" s="58"/>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58"/>
      <c r="BN18" s="58"/>
      <c r="BO18" s="58"/>
      <c r="BP18" s="58"/>
      <c r="BQ18" s="58"/>
      <c r="BR18" s="58"/>
      <c r="BS18" s="58"/>
      <c r="BT18" s="58"/>
      <c r="BU18" s="58"/>
      <c r="BV18" s="58"/>
      <c r="BW18" s="58"/>
      <c r="BX18" s="58"/>
      <c r="BY18" s="58"/>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58"/>
      <c r="BN19" s="58"/>
      <c r="BO19" s="58"/>
      <c r="BP19" s="58"/>
      <c r="BQ19" s="58"/>
      <c r="BR19" s="58"/>
      <c r="BS19" s="58"/>
      <c r="BT19" s="58"/>
      <c r="BU19" s="58"/>
      <c r="BV19" s="58"/>
      <c r="BW19" s="58"/>
      <c r="BX19" s="58"/>
      <c r="BY19" s="58"/>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58"/>
      <c r="BN20" s="58"/>
      <c r="BO20" s="58"/>
      <c r="BP20" s="58"/>
      <c r="BQ20" s="58"/>
      <c r="BR20" s="58"/>
      <c r="BS20" s="58"/>
      <c r="BT20" s="58"/>
      <c r="BU20" s="58"/>
      <c r="BV20" s="58"/>
      <c r="BW20" s="58"/>
      <c r="BX20" s="58"/>
      <c r="BY20" s="58"/>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58"/>
      <c r="BN21" s="58"/>
      <c r="BO21" s="58"/>
      <c r="BP21" s="58"/>
      <c r="BQ21" s="58"/>
      <c r="BR21" s="58"/>
      <c r="BS21" s="58"/>
      <c r="BT21" s="58"/>
      <c r="BU21" s="58"/>
      <c r="BV21" s="58"/>
      <c r="BW21" s="58"/>
      <c r="BX21" s="58"/>
      <c r="BY21" s="58"/>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58"/>
      <c r="BN22" s="58"/>
      <c r="BO22" s="58"/>
      <c r="BP22" s="58"/>
      <c r="BQ22" s="58"/>
      <c r="BR22" s="58"/>
      <c r="BS22" s="58"/>
      <c r="BT22" s="58"/>
      <c r="BU22" s="58"/>
      <c r="BV22" s="58"/>
      <c r="BW22" s="58"/>
      <c r="BX22" s="58"/>
      <c r="BY22" s="58"/>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58"/>
      <c r="BN23" s="58"/>
      <c r="BO23" s="58"/>
      <c r="BP23" s="58"/>
      <c r="BQ23" s="58"/>
      <c r="BR23" s="58"/>
      <c r="BS23" s="58"/>
      <c r="BT23" s="58"/>
      <c r="BU23" s="58"/>
      <c r="BV23" s="58"/>
      <c r="BW23" s="58"/>
      <c r="BX23" s="58"/>
      <c r="BY23" s="58"/>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58"/>
      <c r="BN24" s="58"/>
      <c r="BO24" s="58"/>
      <c r="BP24" s="58"/>
      <c r="BQ24" s="58"/>
      <c r="BR24" s="58"/>
      <c r="BS24" s="58"/>
      <c r="BT24" s="58"/>
      <c r="BU24" s="58"/>
      <c r="BV24" s="58"/>
      <c r="BW24" s="58"/>
      <c r="BX24" s="58"/>
      <c r="BY24" s="58"/>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58"/>
      <c r="BN25" s="58"/>
      <c r="BO25" s="58"/>
      <c r="BP25" s="58"/>
      <c r="BQ25" s="58"/>
      <c r="BR25" s="58"/>
      <c r="BS25" s="58"/>
      <c r="BT25" s="58"/>
      <c r="BU25" s="58"/>
      <c r="BV25" s="58"/>
      <c r="BW25" s="58"/>
      <c r="BX25" s="58"/>
      <c r="BY25" s="58"/>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58"/>
      <c r="BN26" s="58"/>
      <c r="BO26" s="58"/>
      <c r="BP26" s="58"/>
      <c r="BQ26" s="58"/>
      <c r="BR26" s="58"/>
      <c r="BS26" s="58"/>
      <c r="BT26" s="58"/>
      <c r="BU26" s="58"/>
      <c r="BV26" s="58"/>
      <c r="BW26" s="58"/>
      <c r="BX26" s="58"/>
      <c r="BY26" s="58"/>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58"/>
      <c r="BN27" s="58"/>
      <c r="BO27" s="58"/>
      <c r="BP27" s="58"/>
      <c r="BQ27" s="58"/>
      <c r="BR27" s="58"/>
      <c r="BS27" s="58"/>
      <c r="BT27" s="58"/>
      <c r="BU27" s="58"/>
      <c r="BV27" s="58"/>
      <c r="BW27" s="58"/>
      <c r="BX27" s="58"/>
      <c r="BY27" s="58"/>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58"/>
      <c r="BN28" s="58"/>
      <c r="BO28" s="58"/>
      <c r="BP28" s="58"/>
      <c r="BQ28" s="58"/>
      <c r="BR28" s="58"/>
      <c r="BS28" s="58"/>
      <c r="BT28" s="58"/>
      <c r="BU28" s="58"/>
      <c r="BV28" s="58"/>
      <c r="BW28" s="58"/>
      <c r="BX28" s="58"/>
      <c r="BY28" s="58"/>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58"/>
      <c r="BN29" s="58"/>
      <c r="BO29" s="58"/>
      <c r="BP29" s="58"/>
      <c r="BQ29" s="58"/>
      <c r="BR29" s="58"/>
      <c r="BS29" s="58"/>
      <c r="BT29" s="58"/>
      <c r="BU29" s="58"/>
      <c r="BV29" s="58"/>
      <c r="BW29" s="58"/>
      <c r="BX29" s="58"/>
      <c r="BY29" s="58"/>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58"/>
      <c r="BN30" s="58"/>
      <c r="BO30" s="58"/>
      <c r="BP30" s="58"/>
      <c r="BQ30" s="58"/>
      <c r="BR30" s="58"/>
      <c r="BS30" s="58"/>
      <c r="BT30" s="58"/>
      <c r="BU30" s="58"/>
      <c r="BV30" s="58"/>
      <c r="BW30" s="58"/>
      <c r="BX30" s="58"/>
      <c r="BY30" s="58"/>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58"/>
      <c r="BN31" s="58"/>
      <c r="BO31" s="58"/>
      <c r="BP31" s="58"/>
      <c r="BQ31" s="58"/>
      <c r="BR31" s="58"/>
      <c r="BS31" s="58"/>
      <c r="BT31" s="58"/>
      <c r="BU31" s="58"/>
      <c r="BV31" s="58"/>
      <c r="BW31" s="58"/>
      <c r="BX31" s="58"/>
      <c r="BY31" s="58"/>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58"/>
      <c r="BN32" s="58"/>
      <c r="BO32" s="58"/>
      <c r="BP32" s="58"/>
      <c r="BQ32" s="58"/>
      <c r="BR32" s="58"/>
      <c r="BS32" s="58"/>
      <c r="BT32" s="58"/>
      <c r="BU32" s="58"/>
      <c r="BV32" s="58"/>
      <c r="BW32" s="58"/>
      <c r="BX32" s="58"/>
      <c r="BY32" s="58"/>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58"/>
      <c r="BN33" s="58"/>
      <c r="BO33" s="58"/>
      <c r="BP33" s="58"/>
      <c r="BQ33" s="58"/>
      <c r="BR33" s="58"/>
      <c r="BS33" s="58"/>
      <c r="BT33" s="58"/>
      <c r="BU33" s="58"/>
      <c r="BV33" s="58"/>
      <c r="BW33" s="58"/>
      <c r="BX33" s="58"/>
      <c r="BY33" s="58"/>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58"/>
      <c r="BN34" s="58"/>
      <c r="BO34" s="58"/>
      <c r="BP34" s="58"/>
      <c r="BQ34" s="58"/>
      <c r="BR34" s="58"/>
      <c r="BS34" s="58"/>
      <c r="BT34" s="58"/>
      <c r="BU34" s="58"/>
      <c r="BV34" s="58"/>
      <c r="BW34" s="58"/>
      <c r="BX34" s="58"/>
      <c r="BY34" s="58"/>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58"/>
      <c r="BN35" s="58"/>
      <c r="BO35" s="58"/>
      <c r="BP35" s="58"/>
      <c r="BQ35" s="58"/>
      <c r="BR35" s="58"/>
      <c r="BS35" s="58"/>
      <c r="BT35" s="58"/>
      <c r="BU35" s="58"/>
      <c r="BV35" s="58"/>
      <c r="BW35" s="58"/>
      <c r="BX35" s="58"/>
      <c r="BY35" s="58"/>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58"/>
      <c r="BN36" s="58"/>
      <c r="BO36" s="58"/>
      <c r="BP36" s="58"/>
      <c r="BQ36" s="58"/>
      <c r="BR36" s="58"/>
      <c r="BS36" s="58"/>
      <c r="BT36" s="58"/>
      <c r="BU36" s="58"/>
      <c r="BV36" s="58"/>
      <c r="BW36" s="58"/>
      <c r="BX36" s="58"/>
      <c r="BY36" s="58"/>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58"/>
      <c r="BN37" s="58"/>
      <c r="BO37" s="58"/>
      <c r="BP37" s="58"/>
      <c r="BQ37" s="58"/>
      <c r="BR37" s="58"/>
      <c r="BS37" s="58"/>
      <c r="BT37" s="58"/>
      <c r="BU37" s="58"/>
      <c r="BV37" s="58"/>
      <c r="BW37" s="58"/>
      <c r="BX37" s="58"/>
      <c r="BY37" s="58"/>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58"/>
      <c r="BN38" s="58"/>
      <c r="BO38" s="58"/>
      <c r="BP38" s="58"/>
      <c r="BQ38" s="58"/>
      <c r="BR38" s="58"/>
      <c r="BS38" s="58"/>
      <c r="BT38" s="58"/>
      <c r="BU38" s="58"/>
      <c r="BV38" s="58"/>
      <c r="BW38" s="58"/>
      <c r="BX38" s="58"/>
      <c r="BY38" s="58"/>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58"/>
      <c r="BN39" s="58"/>
      <c r="BO39" s="58"/>
      <c r="BP39" s="58"/>
      <c r="BQ39" s="58"/>
      <c r="BR39" s="58"/>
      <c r="BS39" s="58"/>
      <c r="BT39" s="58"/>
      <c r="BU39" s="58"/>
      <c r="BV39" s="58"/>
      <c r="BW39" s="58"/>
      <c r="BX39" s="58"/>
      <c r="BY39" s="58"/>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58"/>
      <c r="BN40" s="58"/>
      <c r="BO40" s="58"/>
      <c r="BP40" s="58"/>
      <c r="BQ40" s="58"/>
      <c r="BR40" s="58"/>
      <c r="BS40" s="58"/>
      <c r="BT40" s="58"/>
      <c r="BU40" s="58"/>
      <c r="BV40" s="58"/>
      <c r="BW40" s="58"/>
      <c r="BX40" s="58"/>
      <c r="BY40" s="58"/>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58"/>
      <c r="BN41" s="58"/>
      <c r="BO41" s="58"/>
      <c r="BP41" s="58"/>
      <c r="BQ41" s="58"/>
      <c r="BR41" s="58"/>
      <c r="BS41" s="58"/>
      <c r="BT41" s="58"/>
      <c r="BU41" s="58"/>
      <c r="BV41" s="58"/>
      <c r="BW41" s="58"/>
      <c r="BX41" s="58"/>
      <c r="BY41" s="58"/>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58"/>
      <c r="BN42" s="58"/>
      <c r="BO42" s="58"/>
      <c r="BP42" s="58"/>
      <c r="BQ42" s="58"/>
      <c r="BR42" s="58"/>
      <c r="BS42" s="58"/>
      <c r="BT42" s="58"/>
      <c r="BU42" s="58"/>
      <c r="BV42" s="58"/>
      <c r="BW42" s="58"/>
      <c r="BX42" s="58"/>
      <c r="BY42" s="58"/>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58"/>
      <c r="BN43" s="58"/>
      <c r="BO43" s="58"/>
      <c r="BP43" s="58"/>
      <c r="BQ43" s="58"/>
      <c r="BR43" s="58"/>
      <c r="BS43" s="58"/>
      <c r="BT43" s="58"/>
      <c r="BU43" s="58"/>
      <c r="BV43" s="58"/>
      <c r="BW43" s="58"/>
      <c r="BX43" s="58"/>
      <c r="BY43" s="58"/>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58"/>
      <c r="BN44" s="58"/>
      <c r="BO44" s="58"/>
      <c r="BP44" s="58"/>
      <c r="BQ44" s="58"/>
      <c r="BR44" s="58"/>
      <c r="BS44" s="58"/>
      <c r="BT44" s="58"/>
      <c r="BU44" s="58"/>
      <c r="BV44" s="58"/>
      <c r="BW44" s="58"/>
      <c r="BX44" s="58"/>
      <c r="BY44" s="58"/>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57" t="s">
        <v>110</v>
      </c>
      <c r="BM47" s="58"/>
      <c r="BN47" s="58"/>
      <c r="BO47" s="58"/>
      <c r="BP47" s="58"/>
      <c r="BQ47" s="58"/>
      <c r="BR47" s="58"/>
      <c r="BS47" s="58"/>
      <c r="BT47" s="58"/>
      <c r="BU47" s="58"/>
      <c r="BV47" s="58"/>
      <c r="BW47" s="58"/>
      <c r="BX47" s="58"/>
      <c r="BY47" s="58"/>
      <c r="BZ47" s="59"/>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57"/>
      <c r="BM48" s="58"/>
      <c r="BN48" s="58"/>
      <c r="BO48" s="58"/>
      <c r="BP48" s="58"/>
      <c r="BQ48" s="58"/>
      <c r="BR48" s="58"/>
      <c r="BS48" s="58"/>
      <c r="BT48" s="58"/>
      <c r="BU48" s="58"/>
      <c r="BV48" s="58"/>
      <c r="BW48" s="58"/>
      <c r="BX48" s="58"/>
      <c r="BY48" s="58"/>
      <c r="BZ48" s="59"/>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57"/>
      <c r="BM49" s="58"/>
      <c r="BN49" s="58"/>
      <c r="BO49" s="58"/>
      <c r="BP49" s="58"/>
      <c r="BQ49" s="58"/>
      <c r="BR49" s="58"/>
      <c r="BS49" s="58"/>
      <c r="BT49" s="58"/>
      <c r="BU49" s="58"/>
      <c r="BV49" s="58"/>
      <c r="BW49" s="58"/>
      <c r="BX49" s="58"/>
      <c r="BY49" s="58"/>
      <c r="BZ49" s="59"/>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57"/>
      <c r="BM50" s="58"/>
      <c r="BN50" s="58"/>
      <c r="BO50" s="58"/>
      <c r="BP50" s="58"/>
      <c r="BQ50" s="58"/>
      <c r="BR50" s="58"/>
      <c r="BS50" s="58"/>
      <c r="BT50" s="58"/>
      <c r="BU50" s="58"/>
      <c r="BV50" s="58"/>
      <c r="BW50" s="58"/>
      <c r="BX50" s="58"/>
      <c r="BY50" s="58"/>
      <c r="BZ50" s="59"/>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57"/>
      <c r="BM51" s="58"/>
      <c r="BN51" s="58"/>
      <c r="BO51" s="58"/>
      <c r="BP51" s="58"/>
      <c r="BQ51" s="58"/>
      <c r="BR51" s="58"/>
      <c r="BS51" s="58"/>
      <c r="BT51" s="58"/>
      <c r="BU51" s="58"/>
      <c r="BV51" s="58"/>
      <c r="BW51" s="58"/>
      <c r="BX51" s="58"/>
      <c r="BY51" s="58"/>
      <c r="BZ51" s="59"/>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57"/>
      <c r="BM52" s="58"/>
      <c r="BN52" s="58"/>
      <c r="BO52" s="58"/>
      <c r="BP52" s="58"/>
      <c r="BQ52" s="58"/>
      <c r="BR52" s="58"/>
      <c r="BS52" s="58"/>
      <c r="BT52" s="58"/>
      <c r="BU52" s="58"/>
      <c r="BV52" s="58"/>
      <c r="BW52" s="58"/>
      <c r="BX52" s="58"/>
      <c r="BY52" s="58"/>
      <c r="BZ52" s="59"/>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57"/>
      <c r="BM53" s="58"/>
      <c r="BN53" s="58"/>
      <c r="BO53" s="58"/>
      <c r="BP53" s="58"/>
      <c r="BQ53" s="58"/>
      <c r="BR53" s="58"/>
      <c r="BS53" s="58"/>
      <c r="BT53" s="58"/>
      <c r="BU53" s="58"/>
      <c r="BV53" s="58"/>
      <c r="BW53" s="58"/>
      <c r="BX53" s="58"/>
      <c r="BY53" s="58"/>
      <c r="BZ53" s="59"/>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57"/>
      <c r="BM54" s="58"/>
      <c r="BN54" s="58"/>
      <c r="BO54" s="58"/>
      <c r="BP54" s="58"/>
      <c r="BQ54" s="58"/>
      <c r="BR54" s="58"/>
      <c r="BS54" s="58"/>
      <c r="BT54" s="58"/>
      <c r="BU54" s="58"/>
      <c r="BV54" s="58"/>
      <c r="BW54" s="58"/>
      <c r="BX54" s="58"/>
      <c r="BY54" s="58"/>
      <c r="BZ54" s="59"/>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57"/>
      <c r="BM55" s="58"/>
      <c r="BN55" s="58"/>
      <c r="BO55" s="58"/>
      <c r="BP55" s="58"/>
      <c r="BQ55" s="58"/>
      <c r="BR55" s="58"/>
      <c r="BS55" s="58"/>
      <c r="BT55" s="58"/>
      <c r="BU55" s="58"/>
      <c r="BV55" s="58"/>
      <c r="BW55" s="58"/>
      <c r="BX55" s="58"/>
      <c r="BY55" s="58"/>
      <c r="BZ55" s="59"/>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57"/>
      <c r="BM56" s="58"/>
      <c r="BN56" s="58"/>
      <c r="BO56" s="58"/>
      <c r="BP56" s="58"/>
      <c r="BQ56" s="58"/>
      <c r="BR56" s="58"/>
      <c r="BS56" s="58"/>
      <c r="BT56" s="58"/>
      <c r="BU56" s="58"/>
      <c r="BV56" s="58"/>
      <c r="BW56" s="58"/>
      <c r="BX56" s="58"/>
      <c r="BY56" s="58"/>
      <c r="BZ56" s="59"/>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57"/>
      <c r="BM57" s="58"/>
      <c r="BN57" s="58"/>
      <c r="BO57" s="58"/>
      <c r="BP57" s="58"/>
      <c r="BQ57" s="58"/>
      <c r="BR57" s="58"/>
      <c r="BS57" s="58"/>
      <c r="BT57" s="58"/>
      <c r="BU57" s="58"/>
      <c r="BV57" s="58"/>
      <c r="BW57" s="58"/>
      <c r="BX57" s="58"/>
      <c r="BY57" s="58"/>
      <c r="BZ57" s="59"/>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57"/>
      <c r="BM58" s="58"/>
      <c r="BN58" s="58"/>
      <c r="BO58" s="58"/>
      <c r="BP58" s="58"/>
      <c r="BQ58" s="58"/>
      <c r="BR58" s="58"/>
      <c r="BS58" s="58"/>
      <c r="BT58" s="58"/>
      <c r="BU58" s="58"/>
      <c r="BV58" s="58"/>
      <c r="BW58" s="58"/>
      <c r="BX58" s="58"/>
      <c r="BY58" s="58"/>
      <c r="BZ58" s="59"/>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57"/>
      <c r="BM59" s="58"/>
      <c r="BN59" s="58"/>
      <c r="BO59" s="58"/>
      <c r="BP59" s="58"/>
      <c r="BQ59" s="58"/>
      <c r="BR59" s="58"/>
      <c r="BS59" s="58"/>
      <c r="BT59" s="58"/>
      <c r="BU59" s="58"/>
      <c r="BV59" s="58"/>
      <c r="BW59" s="58"/>
      <c r="BX59" s="58"/>
      <c r="BY59" s="58"/>
      <c r="BZ59" s="59"/>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57"/>
      <c r="BM60" s="58"/>
      <c r="BN60" s="58"/>
      <c r="BO60" s="58"/>
      <c r="BP60" s="58"/>
      <c r="BQ60" s="58"/>
      <c r="BR60" s="58"/>
      <c r="BS60" s="58"/>
      <c r="BT60" s="58"/>
      <c r="BU60" s="58"/>
      <c r="BV60" s="58"/>
      <c r="BW60" s="58"/>
      <c r="BX60" s="58"/>
      <c r="BY60" s="58"/>
      <c r="BZ60" s="59"/>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57"/>
      <c r="BM61" s="58"/>
      <c r="BN61" s="58"/>
      <c r="BO61" s="58"/>
      <c r="BP61" s="58"/>
      <c r="BQ61" s="58"/>
      <c r="BR61" s="58"/>
      <c r="BS61" s="58"/>
      <c r="BT61" s="58"/>
      <c r="BU61" s="58"/>
      <c r="BV61" s="58"/>
      <c r="BW61" s="58"/>
      <c r="BX61" s="58"/>
      <c r="BY61" s="58"/>
      <c r="BZ61" s="59"/>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57"/>
      <c r="BM62" s="58"/>
      <c r="BN62" s="58"/>
      <c r="BO62" s="58"/>
      <c r="BP62" s="58"/>
      <c r="BQ62" s="58"/>
      <c r="BR62" s="58"/>
      <c r="BS62" s="58"/>
      <c r="BT62" s="58"/>
      <c r="BU62" s="58"/>
      <c r="BV62" s="58"/>
      <c r="BW62" s="58"/>
      <c r="BX62" s="58"/>
      <c r="BY62" s="58"/>
      <c r="BZ62" s="59"/>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7"/>
      <c r="BM63" s="58"/>
      <c r="BN63" s="58"/>
      <c r="BO63" s="58"/>
      <c r="BP63" s="58"/>
      <c r="BQ63" s="58"/>
      <c r="BR63" s="58"/>
      <c r="BS63" s="58"/>
      <c r="BT63" s="58"/>
      <c r="BU63" s="58"/>
      <c r="BV63" s="58"/>
      <c r="BW63" s="58"/>
      <c r="BX63" s="58"/>
      <c r="BY63" s="58"/>
      <c r="BZ63" s="59"/>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112</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【108.70】</v>
      </c>
      <c r="F85" s="13" t="str">
        <f>データ!AS6</f>
        <v>【1.34】</v>
      </c>
      <c r="G85" s="13" t="str">
        <f>データ!BD6</f>
        <v>【252.29】</v>
      </c>
      <c r="H85" s="13" t="str">
        <f>データ!BO6</f>
        <v>【268.07】</v>
      </c>
      <c r="I85" s="13" t="str">
        <f>データ!BZ6</f>
        <v>【97.47】</v>
      </c>
      <c r="J85" s="13" t="str">
        <f>データ!CK6</f>
        <v>【174.75】</v>
      </c>
      <c r="K85" s="13" t="str">
        <f>データ!CV6</f>
        <v>【59.97】</v>
      </c>
      <c r="L85" s="13" t="str">
        <f>データ!DG6</f>
        <v>【89.76】</v>
      </c>
      <c r="M85" s="13" t="str">
        <f>データ!DR6</f>
        <v>【51.51】</v>
      </c>
      <c r="N85" s="13" t="str">
        <f>データ!EC6</f>
        <v>【23.75】</v>
      </c>
      <c r="O85" s="13" t="str">
        <f>データ!EN6</f>
        <v>【0.67】</v>
      </c>
    </row>
  </sheetData>
  <sheetProtection algorithmName="SHA-512" hashValue="cNlDVpOpesSoYhmDclkIvySNXQ+FkpqOaSxMFaFp3jGIau2yQtWfi4g4dT/crNAq0WRkG2mrrwoDCcx/JkRMdQ==" saltValue="Lne9PZIWElVPV2cwmzJt9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15">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2022</v>
      </c>
      <c r="C6" s="20">
        <f t="shared" ref="C6:W6" si="3">C7</f>
        <v>172049</v>
      </c>
      <c r="D6" s="20">
        <f t="shared" si="3"/>
        <v>46</v>
      </c>
      <c r="E6" s="20">
        <f t="shared" si="3"/>
        <v>1</v>
      </c>
      <c r="F6" s="20">
        <f t="shared" si="3"/>
        <v>0</v>
      </c>
      <c r="G6" s="20">
        <f t="shared" si="3"/>
        <v>1</v>
      </c>
      <c r="H6" s="20" t="str">
        <f t="shared" si="3"/>
        <v>石川県　輪島市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63.44</v>
      </c>
      <c r="P6" s="21">
        <f t="shared" si="3"/>
        <v>91.66</v>
      </c>
      <c r="Q6" s="21">
        <f t="shared" si="3"/>
        <v>3950</v>
      </c>
      <c r="R6" s="21">
        <f t="shared" si="3"/>
        <v>24021</v>
      </c>
      <c r="S6" s="21">
        <f t="shared" si="3"/>
        <v>426.35</v>
      </c>
      <c r="T6" s="21">
        <f t="shared" si="3"/>
        <v>56.34</v>
      </c>
      <c r="U6" s="21">
        <f t="shared" si="3"/>
        <v>21609</v>
      </c>
      <c r="V6" s="21">
        <f t="shared" si="3"/>
        <v>68.31</v>
      </c>
      <c r="W6" s="21">
        <f t="shared" si="3"/>
        <v>316.33999999999997</v>
      </c>
      <c r="X6" s="22">
        <f>IF(X7="",NA(),X7)</f>
        <v>103.89</v>
      </c>
      <c r="Y6" s="22">
        <f t="shared" ref="Y6:AG6" si="4">IF(Y7="",NA(),Y7)</f>
        <v>98.27</v>
      </c>
      <c r="Z6" s="22">
        <f t="shared" si="4"/>
        <v>95.07</v>
      </c>
      <c r="AA6" s="22">
        <f t="shared" si="4"/>
        <v>89.08</v>
      </c>
      <c r="AB6" s="22">
        <f t="shared" si="4"/>
        <v>86.17</v>
      </c>
      <c r="AC6" s="22">
        <f t="shared" si="4"/>
        <v>108.87</v>
      </c>
      <c r="AD6" s="22">
        <f t="shared" si="4"/>
        <v>108.61</v>
      </c>
      <c r="AE6" s="22">
        <f t="shared" si="4"/>
        <v>108.35</v>
      </c>
      <c r="AF6" s="22">
        <f t="shared" si="4"/>
        <v>108.84</v>
      </c>
      <c r="AG6" s="22">
        <f t="shared" si="4"/>
        <v>105.92</v>
      </c>
      <c r="AH6" s="21" t="str">
        <f>IF(AH7="","",IF(AH7="-","【-】","【"&amp;SUBSTITUTE(TEXT(AH7,"#,##0.00"),"-","△")&amp;"】"))</f>
        <v>【108.70】</v>
      </c>
      <c r="AI6" s="21">
        <f>IF(AI7="",NA(),AI7)</f>
        <v>0</v>
      </c>
      <c r="AJ6" s="21">
        <f t="shared" ref="AJ6:AR6" si="5">IF(AJ7="",NA(),AJ7)</f>
        <v>0</v>
      </c>
      <c r="AK6" s="21">
        <f t="shared" si="5"/>
        <v>0</v>
      </c>
      <c r="AL6" s="21">
        <f t="shared" si="5"/>
        <v>0</v>
      </c>
      <c r="AM6" s="21">
        <f t="shared" si="5"/>
        <v>0</v>
      </c>
      <c r="AN6" s="22">
        <f t="shared" si="5"/>
        <v>3.16</v>
      </c>
      <c r="AO6" s="22">
        <f t="shared" si="5"/>
        <v>3.59</v>
      </c>
      <c r="AP6" s="22">
        <f t="shared" si="5"/>
        <v>3.98</v>
      </c>
      <c r="AQ6" s="22">
        <f t="shared" si="5"/>
        <v>6.02</v>
      </c>
      <c r="AR6" s="22">
        <f t="shared" si="5"/>
        <v>7.78</v>
      </c>
      <c r="AS6" s="21" t="str">
        <f>IF(AS7="","",IF(AS7="-","【-】","【"&amp;SUBSTITUTE(TEXT(AS7,"#,##0.00"),"-","△")&amp;"】"))</f>
        <v>【1.34】</v>
      </c>
      <c r="AT6" s="22">
        <f>IF(AT7="",NA(),AT7)</f>
        <v>432.31</v>
      </c>
      <c r="AU6" s="22">
        <f t="shared" ref="AU6:BC6" si="6">IF(AU7="",NA(),AU7)</f>
        <v>446.58</v>
      </c>
      <c r="AV6" s="22">
        <f t="shared" si="6"/>
        <v>360.99</v>
      </c>
      <c r="AW6" s="22">
        <f t="shared" si="6"/>
        <v>361.81</v>
      </c>
      <c r="AX6" s="22">
        <f t="shared" si="6"/>
        <v>326.66000000000003</v>
      </c>
      <c r="AY6" s="22">
        <f t="shared" si="6"/>
        <v>369.69</v>
      </c>
      <c r="AZ6" s="22">
        <f t="shared" si="6"/>
        <v>379.08</v>
      </c>
      <c r="BA6" s="22">
        <f t="shared" si="6"/>
        <v>367.55</v>
      </c>
      <c r="BB6" s="22">
        <f t="shared" si="6"/>
        <v>378.56</v>
      </c>
      <c r="BC6" s="22">
        <f t="shared" si="6"/>
        <v>364.46</v>
      </c>
      <c r="BD6" s="21" t="str">
        <f>IF(BD7="","",IF(BD7="-","【-】","【"&amp;SUBSTITUTE(TEXT(BD7,"#,##0.00"),"-","△")&amp;"】"))</f>
        <v>【252.29】</v>
      </c>
      <c r="BE6" s="22">
        <f>IF(BE7="",NA(),BE7)</f>
        <v>880.7</v>
      </c>
      <c r="BF6" s="22">
        <f t="shared" ref="BF6:BN6" si="7">IF(BF7="",NA(),BF7)</f>
        <v>872.02</v>
      </c>
      <c r="BG6" s="22">
        <f t="shared" si="7"/>
        <v>852.91</v>
      </c>
      <c r="BH6" s="22">
        <f t="shared" si="7"/>
        <v>852.58</v>
      </c>
      <c r="BI6" s="22">
        <f t="shared" si="7"/>
        <v>823.3</v>
      </c>
      <c r="BJ6" s="22">
        <f t="shared" si="7"/>
        <v>402.99</v>
      </c>
      <c r="BK6" s="22">
        <f t="shared" si="7"/>
        <v>398.98</v>
      </c>
      <c r="BL6" s="22">
        <f t="shared" si="7"/>
        <v>418.68</v>
      </c>
      <c r="BM6" s="22">
        <f t="shared" si="7"/>
        <v>395.68</v>
      </c>
      <c r="BN6" s="22">
        <f t="shared" si="7"/>
        <v>403.72</v>
      </c>
      <c r="BO6" s="21" t="str">
        <f>IF(BO7="","",IF(BO7="-","【-】","【"&amp;SUBSTITUTE(TEXT(BO7,"#,##0.00"),"-","△")&amp;"】"))</f>
        <v>【268.07】</v>
      </c>
      <c r="BP6" s="22">
        <f>IF(BP7="",NA(),BP7)</f>
        <v>85.73</v>
      </c>
      <c r="BQ6" s="22">
        <f t="shared" ref="BQ6:BY6" si="8">IF(BQ7="",NA(),BQ7)</f>
        <v>81.84</v>
      </c>
      <c r="BR6" s="22">
        <f t="shared" si="8"/>
        <v>79.959999999999994</v>
      </c>
      <c r="BS6" s="22">
        <f t="shared" si="8"/>
        <v>74.73</v>
      </c>
      <c r="BT6" s="22">
        <f t="shared" si="8"/>
        <v>70.709999999999994</v>
      </c>
      <c r="BU6" s="22">
        <f t="shared" si="8"/>
        <v>98.66</v>
      </c>
      <c r="BV6" s="22">
        <f t="shared" si="8"/>
        <v>98.64</v>
      </c>
      <c r="BW6" s="22">
        <f t="shared" si="8"/>
        <v>94.78</v>
      </c>
      <c r="BX6" s="22">
        <f t="shared" si="8"/>
        <v>97.59</v>
      </c>
      <c r="BY6" s="22">
        <f t="shared" si="8"/>
        <v>92.17</v>
      </c>
      <c r="BZ6" s="21" t="str">
        <f>IF(BZ7="","",IF(BZ7="-","【-】","【"&amp;SUBSTITUTE(TEXT(BZ7,"#,##0.00"),"-","△")&amp;"】"))</f>
        <v>【97.47】</v>
      </c>
      <c r="CA6" s="22">
        <f>IF(CA7="",NA(),CA7)</f>
        <v>248.51</v>
      </c>
      <c r="CB6" s="22">
        <f t="shared" ref="CB6:CJ6" si="9">IF(CB7="",NA(),CB7)</f>
        <v>261.3</v>
      </c>
      <c r="CC6" s="22">
        <f t="shared" si="9"/>
        <v>267.33</v>
      </c>
      <c r="CD6" s="22">
        <f t="shared" si="9"/>
        <v>288.33</v>
      </c>
      <c r="CE6" s="22">
        <f t="shared" si="9"/>
        <v>308.69</v>
      </c>
      <c r="CF6" s="22">
        <f t="shared" si="9"/>
        <v>178.59</v>
      </c>
      <c r="CG6" s="22">
        <f t="shared" si="9"/>
        <v>178.92</v>
      </c>
      <c r="CH6" s="22">
        <f t="shared" si="9"/>
        <v>181.3</v>
      </c>
      <c r="CI6" s="22">
        <f t="shared" si="9"/>
        <v>181.71</v>
      </c>
      <c r="CJ6" s="22">
        <f t="shared" si="9"/>
        <v>188.51</v>
      </c>
      <c r="CK6" s="21" t="str">
        <f>IF(CK7="","",IF(CK7="-","【-】","【"&amp;SUBSTITUTE(TEXT(CK7,"#,##0.00"),"-","△")&amp;"】"))</f>
        <v>【174.75】</v>
      </c>
      <c r="CL6" s="22">
        <f>IF(CL7="",NA(),CL7)</f>
        <v>36.69</v>
      </c>
      <c r="CM6" s="22">
        <f t="shared" ref="CM6:CU6" si="10">IF(CM7="",NA(),CM7)</f>
        <v>35.83</v>
      </c>
      <c r="CN6" s="22">
        <f t="shared" si="10"/>
        <v>36.57</v>
      </c>
      <c r="CO6" s="22">
        <f t="shared" si="10"/>
        <v>34.880000000000003</v>
      </c>
      <c r="CP6" s="22">
        <f t="shared" si="10"/>
        <v>36.450000000000003</v>
      </c>
      <c r="CQ6" s="22">
        <f t="shared" si="10"/>
        <v>55.03</v>
      </c>
      <c r="CR6" s="22">
        <f t="shared" si="10"/>
        <v>55.14</v>
      </c>
      <c r="CS6" s="22">
        <f t="shared" si="10"/>
        <v>55.89</v>
      </c>
      <c r="CT6" s="22">
        <f t="shared" si="10"/>
        <v>55.72</v>
      </c>
      <c r="CU6" s="22">
        <f t="shared" si="10"/>
        <v>55.31</v>
      </c>
      <c r="CV6" s="21" t="str">
        <f>IF(CV7="","",IF(CV7="-","【-】","【"&amp;SUBSTITUTE(TEXT(CV7,"#,##0.00"),"-","△")&amp;"】"))</f>
        <v>【59.97】</v>
      </c>
      <c r="CW6" s="22">
        <f>IF(CW7="",NA(),CW7)</f>
        <v>90.25</v>
      </c>
      <c r="CX6" s="22">
        <f t="shared" ref="CX6:DF6" si="11">IF(CX7="",NA(),CX7)</f>
        <v>90.22</v>
      </c>
      <c r="CY6" s="22">
        <f t="shared" si="11"/>
        <v>88.32</v>
      </c>
      <c r="CZ6" s="22">
        <f t="shared" si="11"/>
        <v>88.46</v>
      </c>
      <c r="DA6" s="22">
        <f t="shared" si="11"/>
        <v>80.52</v>
      </c>
      <c r="DB6" s="22">
        <f t="shared" si="11"/>
        <v>81.900000000000006</v>
      </c>
      <c r="DC6" s="22">
        <f t="shared" si="11"/>
        <v>81.39</v>
      </c>
      <c r="DD6" s="22">
        <f t="shared" si="11"/>
        <v>81.27</v>
      </c>
      <c r="DE6" s="22">
        <f t="shared" si="11"/>
        <v>81.260000000000005</v>
      </c>
      <c r="DF6" s="22">
        <f t="shared" si="11"/>
        <v>80.36</v>
      </c>
      <c r="DG6" s="21" t="str">
        <f>IF(DG7="","",IF(DG7="-","【-】","【"&amp;SUBSTITUTE(TEXT(DG7,"#,##0.00"),"-","△")&amp;"】"))</f>
        <v>【89.76】</v>
      </c>
      <c r="DH6" s="22">
        <f>IF(DH7="",NA(),DH7)</f>
        <v>53.99</v>
      </c>
      <c r="DI6" s="22">
        <f t="shared" ref="DI6:DQ6" si="12">IF(DI7="",NA(),DI7)</f>
        <v>55.28</v>
      </c>
      <c r="DJ6" s="22">
        <f t="shared" si="12"/>
        <v>56.54</v>
      </c>
      <c r="DK6" s="22">
        <f t="shared" si="12"/>
        <v>57.91</v>
      </c>
      <c r="DL6" s="22">
        <f t="shared" si="12"/>
        <v>59.6</v>
      </c>
      <c r="DM6" s="22">
        <f t="shared" si="12"/>
        <v>48.87</v>
      </c>
      <c r="DN6" s="22">
        <f t="shared" si="12"/>
        <v>49.92</v>
      </c>
      <c r="DO6" s="22">
        <f t="shared" si="12"/>
        <v>50.63</v>
      </c>
      <c r="DP6" s="22">
        <f t="shared" si="12"/>
        <v>51.29</v>
      </c>
      <c r="DQ6" s="22">
        <f t="shared" si="12"/>
        <v>52.2</v>
      </c>
      <c r="DR6" s="21" t="str">
        <f>IF(DR7="","",IF(DR7="-","【-】","【"&amp;SUBSTITUTE(TEXT(DR7,"#,##0.00"),"-","△")&amp;"】"))</f>
        <v>【51.51】</v>
      </c>
      <c r="DS6" s="22">
        <f>IF(DS7="",NA(),DS7)</f>
        <v>9.41</v>
      </c>
      <c r="DT6" s="22">
        <f t="shared" ref="DT6:EB6" si="13">IF(DT7="",NA(),DT7)</f>
        <v>9.0500000000000007</v>
      </c>
      <c r="DU6" s="22">
        <f t="shared" si="13"/>
        <v>8.76</v>
      </c>
      <c r="DV6" s="22">
        <f t="shared" si="13"/>
        <v>8.15</v>
      </c>
      <c r="DW6" s="22">
        <f t="shared" si="13"/>
        <v>7.97</v>
      </c>
      <c r="DX6" s="22">
        <f t="shared" si="13"/>
        <v>14.85</v>
      </c>
      <c r="DY6" s="22">
        <f t="shared" si="13"/>
        <v>16.88</v>
      </c>
      <c r="DZ6" s="22">
        <f t="shared" si="13"/>
        <v>18.28</v>
      </c>
      <c r="EA6" s="22">
        <f t="shared" si="13"/>
        <v>19.61</v>
      </c>
      <c r="EB6" s="22">
        <f t="shared" si="13"/>
        <v>20.73</v>
      </c>
      <c r="EC6" s="21" t="str">
        <f>IF(EC7="","",IF(EC7="-","【-】","【"&amp;SUBSTITUTE(TEXT(EC7,"#,##0.00"),"-","△")&amp;"】"))</f>
        <v>【23.75】</v>
      </c>
      <c r="ED6" s="22">
        <f>IF(ED7="",NA(),ED7)</f>
        <v>0.73</v>
      </c>
      <c r="EE6" s="22">
        <f t="shared" ref="EE6:EM6" si="14">IF(EE7="",NA(),EE7)</f>
        <v>0.36</v>
      </c>
      <c r="EF6" s="22">
        <f t="shared" si="14"/>
        <v>0.28999999999999998</v>
      </c>
      <c r="EG6" s="22">
        <f t="shared" si="14"/>
        <v>0.61</v>
      </c>
      <c r="EH6" s="22">
        <f t="shared" si="14"/>
        <v>0.18</v>
      </c>
      <c r="EI6" s="22">
        <f t="shared" si="14"/>
        <v>0.5</v>
      </c>
      <c r="EJ6" s="22">
        <f t="shared" si="14"/>
        <v>0.52</v>
      </c>
      <c r="EK6" s="22">
        <f t="shared" si="14"/>
        <v>0.53</v>
      </c>
      <c r="EL6" s="22">
        <f t="shared" si="14"/>
        <v>0.48</v>
      </c>
      <c r="EM6" s="22">
        <f t="shared" si="14"/>
        <v>0.5</v>
      </c>
      <c r="EN6" s="21" t="str">
        <f>IF(EN7="","",IF(EN7="-","【-】","【"&amp;SUBSTITUTE(TEXT(EN7,"#,##0.00"),"-","△")&amp;"】"))</f>
        <v>【0.67】</v>
      </c>
    </row>
    <row r="7" spans="1:144" s="23" customFormat="1" x14ac:dyDescent="0.15">
      <c r="A7" s="15"/>
      <c r="B7" s="24">
        <v>2022</v>
      </c>
      <c r="C7" s="24">
        <v>172049</v>
      </c>
      <c r="D7" s="24">
        <v>46</v>
      </c>
      <c r="E7" s="24">
        <v>1</v>
      </c>
      <c r="F7" s="24">
        <v>0</v>
      </c>
      <c r="G7" s="24">
        <v>1</v>
      </c>
      <c r="H7" s="24" t="s">
        <v>93</v>
      </c>
      <c r="I7" s="24" t="s">
        <v>94</v>
      </c>
      <c r="J7" s="24" t="s">
        <v>95</v>
      </c>
      <c r="K7" s="24" t="s">
        <v>96</v>
      </c>
      <c r="L7" s="24" t="s">
        <v>97</v>
      </c>
      <c r="M7" s="24" t="s">
        <v>98</v>
      </c>
      <c r="N7" s="25" t="s">
        <v>99</v>
      </c>
      <c r="O7" s="25">
        <v>63.44</v>
      </c>
      <c r="P7" s="25">
        <v>91.66</v>
      </c>
      <c r="Q7" s="25">
        <v>3950</v>
      </c>
      <c r="R7" s="25">
        <v>24021</v>
      </c>
      <c r="S7" s="25">
        <v>426.35</v>
      </c>
      <c r="T7" s="25">
        <v>56.34</v>
      </c>
      <c r="U7" s="25">
        <v>21609</v>
      </c>
      <c r="V7" s="25">
        <v>68.31</v>
      </c>
      <c r="W7" s="25">
        <v>316.33999999999997</v>
      </c>
      <c r="X7" s="25">
        <v>103.89</v>
      </c>
      <c r="Y7" s="25">
        <v>98.27</v>
      </c>
      <c r="Z7" s="25">
        <v>95.07</v>
      </c>
      <c r="AA7" s="25">
        <v>89.08</v>
      </c>
      <c r="AB7" s="25">
        <v>86.17</v>
      </c>
      <c r="AC7" s="25">
        <v>108.87</v>
      </c>
      <c r="AD7" s="25">
        <v>108.61</v>
      </c>
      <c r="AE7" s="25">
        <v>108.35</v>
      </c>
      <c r="AF7" s="25">
        <v>108.84</v>
      </c>
      <c r="AG7" s="25">
        <v>105.92</v>
      </c>
      <c r="AH7" s="25">
        <v>108.7</v>
      </c>
      <c r="AI7" s="25">
        <v>0</v>
      </c>
      <c r="AJ7" s="25">
        <v>0</v>
      </c>
      <c r="AK7" s="25">
        <v>0</v>
      </c>
      <c r="AL7" s="25">
        <v>0</v>
      </c>
      <c r="AM7" s="25">
        <v>0</v>
      </c>
      <c r="AN7" s="25">
        <v>3.16</v>
      </c>
      <c r="AO7" s="25">
        <v>3.59</v>
      </c>
      <c r="AP7" s="25">
        <v>3.98</v>
      </c>
      <c r="AQ7" s="25">
        <v>6.02</v>
      </c>
      <c r="AR7" s="25">
        <v>7.78</v>
      </c>
      <c r="AS7" s="25">
        <v>1.34</v>
      </c>
      <c r="AT7" s="25">
        <v>432.31</v>
      </c>
      <c r="AU7" s="25">
        <v>446.58</v>
      </c>
      <c r="AV7" s="25">
        <v>360.99</v>
      </c>
      <c r="AW7" s="25">
        <v>361.81</v>
      </c>
      <c r="AX7" s="25">
        <v>326.66000000000003</v>
      </c>
      <c r="AY7" s="25">
        <v>369.69</v>
      </c>
      <c r="AZ7" s="25">
        <v>379.08</v>
      </c>
      <c r="BA7" s="25">
        <v>367.55</v>
      </c>
      <c r="BB7" s="25">
        <v>378.56</v>
      </c>
      <c r="BC7" s="25">
        <v>364.46</v>
      </c>
      <c r="BD7" s="25">
        <v>252.29</v>
      </c>
      <c r="BE7" s="25">
        <v>880.7</v>
      </c>
      <c r="BF7" s="25">
        <v>872.02</v>
      </c>
      <c r="BG7" s="25">
        <v>852.91</v>
      </c>
      <c r="BH7" s="25">
        <v>852.58</v>
      </c>
      <c r="BI7" s="25">
        <v>823.3</v>
      </c>
      <c r="BJ7" s="25">
        <v>402.99</v>
      </c>
      <c r="BK7" s="25">
        <v>398.98</v>
      </c>
      <c r="BL7" s="25">
        <v>418.68</v>
      </c>
      <c r="BM7" s="25">
        <v>395.68</v>
      </c>
      <c r="BN7" s="25">
        <v>403.72</v>
      </c>
      <c r="BO7" s="25">
        <v>268.07</v>
      </c>
      <c r="BP7" s="25">
        <v>85.73</v>
      </c>
      <c r="BQ7" s="25">
        <v>81.84</v>
      </c>
      <c r="BR7" s="25">
        <v>79.959999999999994</v>
      </c>
      <c r="BS7" s="25">
        <v>74.73</v>
      </c>
      <c r="BT7" s="25">
        <v>70.709999999999994</v>
      </c>
      <c r="BU7" s="25">
        <v>98.66</v>
      </c>
      <c r="BV7" s="25">
        <v>98.64</v>
      </c>
      <c r="BW7" s="25">
        <v>94.78</v>
      </c>
      <c r="BX7" s="25">
        <v>97.59</v>
      </c>
      <c r="BY7" s="25">
        <v>92.17</v>
      </c>
      <c r="BZ7" s="25">
        <v>97.47</v>
      </c>
      <c r="CA7" s="25">
        <v>248.51</v>
      </c>
      <c r="CB7" s="25">
        <v>261.3</v>
      </c>
      <c r="CC7" s="25">
        <v>267.33</v>
      </c>
      <c r="CD7" s="25">
        <v>288.33</v>
      </c>
      <c r="CE7" s="25">
        <v>308.69</v>
      </c>
      <c r="CF7" s="25">
        <v>178.59</v>
      </c>
      <c r="CG7" s="25">
        <v>178.92</v>
      </c>
      <c r="CH7" s="25">
        <v>181.3</v>
      </c>
      <c r="CI7" s="25">
        <v>181.71</v>
      </c>
      <c r="CJ7" s="25">
        <v>188.51</v>
      </c>
      <c r="CK7" s="25">
        <v>174.75</v>
      </c>
      <c r="CL7" s="25">
        <v>36.69</v>
      </c>
      <c r="CM7" s="25">
        <v>35.83</v>
      </c>
      <c r="CN7" s="25">
        <v>36.57</v>
      </c>
      <c r="CO7" s="25">
        <v>34.880000000000003</v>
      </c>
      <c r="CP7" s="25">
        <v>36.450000000000003</v>
      </c>
      <c r="CQ7" s="25">
        <v>55.03</v>
      </c>
      <c r="CR7" s="25">
        <v>55.14</v>
      </c>
      <c r="CS7" s="25">
        <v>55.89</v>
      </c>
      <c r="CT7" s="25">
        <v>55.72</v>
      </c>
      <c r="CU7" s="25">
        <v>55.31</v>
      </c>
      <c r="CV7" s="25">
        <v>59.97</v>
      </c>
      <c r="CW7" s="25">
        <v>90.25</v>
      </c>
      <c r="CX7" s="25">
        <v>90.22</v>
      </c>
      <c r="CY7" s="25">
        <v>88.32</v>
      </c>
      <c r="CZ7" s="25">
        <v>88.46</v>
      </c>
      <c r="DA7" s="25">
        <v>80.52</v>
      </c>
      <c r="DB7" s="25">
        <v>81.900000000000006</v>
      </c>
      <c r="DC7" s="25">
        <v>81.39</v>
      </c>
      <c r="DD7" s="25">
        <v>81.27</v>
      </c>
      <c r="DE7" s="25">
        <v>81.260000000000005</v>
      </c>
      <c r="DF7" s="25">
        <v>80.36</v>
      </c>
      <c r="DG7" s="25">
        <v>89.76</v>
      </c>
      <c r="DH7" s="25">
        <v>53.99</v>
      </c>
      <c r="DI7" s="25">
        <v>55.28</v>
      </c>
      <c r="DJ7" s="25">
        <v>56.54</v>
      </c>
      <c r="DK7" s="25">
        <v>57.91</v>
      </c>
      <c r="DL7" s="25">
        <v>59.6</v>
      </c>
      <c r="DM7" s="25">
        <v>48.87</v>
      </c>
      <c r="DN7" s="25">
        <v>49.92</v>
      </c>
      <c r="DO7" s="25">
        <v>50.63</v>
      </c>
      <c r="DP7" s="25">
        <v>51.29</v>
      </c>
      <c r="DQ7" s="25">
        <v>52.2</v>
      </c>
      <c r="DR7" s="25">
        <v>51.51</v>
      </c>
      <c r="DS7" s="25">
        <v>9.41</v>
      </c>
      <c r="DT7" s="25">
        <v>9.0500000000000007</v>
      </c>
      <c r="DU7" s="25">
        <v>8.76</v>
      </c>
      <c r="DV7" s="25">
        <v>8.15</v>
      </c>
      <c r="DW7" s="25">
        <v>7.97</v>
      </c>
      <c r="DX7" s="25">
        <v>14.85</v>
      </c>
      <c r="DY7" s="25">
        <v>16.88</v>
      </c>
      <c r="DZ7" s="25">
        <v>18.28</v>
      </c>
      <c r="EA7" s="25">
        <v>19.61</v>
      </c>
      <c r="EB7" s="25">
        <v>20.73</v>
      </c>
      <c r="EC7" s="25">
        <v>23.75</v>
      </c>
      <c r="ED7" s="25">
        <v>0.73</v>
      </c>
      <c r="EE7" s="25">
        <v>0.36</v>
      </c>
      <c r="EF7" s="25">
        <v>0.28999999999999998</v>
      </c>
      <c r="EG7" s="25">
        <v>0.61</v>
      </c>
      <c r="EH7" s="25">
        <v>0.18</v>
      </c>
      <c r="EI7" s="25">
        <v>0.5</v>
      </c>
      <c r="EJ7" s="25">
        <v>0.52</v>
      </c>
      <c r="EK7" s="25">
        <v>0.53</v>
      </c>
      <c r="EL7" s="25">
        <v>0.48</v>
      </c>
      <c r="EM7" s="25">
        <v>0.5</v>
      </c>
      <c r="EN7" s="25">
        <v>0.67</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DATEVALUE($B7+12-B11&amp;"/1/"&amp;B12)</f>
        <v>47484</v>
      </c>
      <c r="C10" s="30">
        <f>DATEVALUE($B7+12-C11&amp;"/1/"&amp;C12)</f>
        <v>47849</v>
      </c>
      <c r="D10" s="30">
        <f>DATEVALUE($B7+12-D11&amp;"/1/"&amp;D12)</f>
        <v>48215</v>
      </c>
      <c r="E10" s="30">
        <f>DATEVALUE($B7+12-E11&amp;"/1/"&amp;E12)</f>
        <v>48582</v>
      </c>
      <c r="F10" s="30">
        <f>DATEVALUE($B7+12-F11&amp;"/1/"&amp;F12)</f>
        <v>48948</v>
      </c>
    </row>
    <row r="11" spans="1:144" x14ac:dyDescent="0.15">
      <c r="B11">
        <v>4</v>
      </c>
      <c r="C11">
        <v>3</v>
      </c>
      <c r="D11">
        <v>2</v>
      </c>
      <c r="E11">
        <v>1</v>
      </c>
      <c r="F11">
        <v>0</v>
      </c>
      <c r="G11" t="s">
        <v>105</v>
      </c>
    </row>
    <row r="12" spans="1:144" x14ac:dyDescent="0.15">
      <c r="B12">
        <v>1</v>
      </c>
      <c r="C12">
        <v>1</v>
      </c>
      <c r="D12">
        <v>2</v>
      </c>
      <c r="E12">
        <v>3</v>
      </c>
      <c r="F12">
        <v>4</v>
      </c>
      <c r="G12" t="s">
        <v>106</v>
      </c>
    </row>
    <row r="13" spans="1:144" x14ac:dyDescent="0.15">
      <c r="B13" t="s">
        <v>107</v>
      </c>
      <c r="C13" t="s">
        <v>108</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23-018</cp:lastModifiedBy>
  <cp:lastPrinted>2024-02-20T04:44:54Z</cp:lastPrinted>
  <dcterms:created xsi:type="dcterms:W3CDTF">2023-12-05T00:53:05Z</dcterms:created>
  <dcterms:modified xsi:type="dcterms:W3CDTF">2024-02-20T06:12:34Z</dcterms:modified>
  <cp:category/>
</cp:coreProperties>
</file>