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22.101.100\sangyou\上下水道局\02_庶務係\15_照会・通知\R5照会\公営企業に係る経営比較分析表（令和４年度決算）の分析等について\"/>
    </mc:Choice>
  </mc:AlternateContent>
  <xr:revisionPtr revIDLastSave="0" documentId="8_{5BA324B7-3ADE-446F-A32F-27774EA51A06}" xr6:coauthVersionLast="47" xr6:coauthVersionMax="47" xr10:uidLastSave="{00000000-0000-0000-0000-000000000000}"/>
  <workbookProtection workbookAlgorithmName="SHA-512" workbookHashValue="+jWBaZdVVMcGTvS0pIBpbGFPcCabf1dE3LmoQmNxMPnVqMmMUcFVPaTVisy96ZhZgSsckJHBoGfOHv9zuBqwWA==" workbookSaltValue="mLJLSes2giS+WSL1HYXmzA=="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T10" i="4"/>
  <c r="AL10" i="4"/>
  <c r="P10" i="4"/>
  <c r="B10" i="4"/>
  <c r="BB8" i="4"/>
  <c r="AT8" i="4"/>
  <c r="W8" i="4"/>
  <c r="P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<sst xmlns="http://schemas.openxmlformats.org/spreadsheetml/2006/main" count="228" uniqueCount="113">
  <si>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</si>
  <si>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</si>
  <si>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</si>
  <si>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</si>
  <si>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</si>
  <si>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</si>
  <si>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</si>
  <si>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</si>
  <si>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</si>
  <si>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</si>
  <si>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</si>
  <si>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</si>
  <si>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</si>
  <si>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</si>
  <si>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</si>
  <si>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</si>
  <si>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</si>
  <si>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</si>
  <si>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</si>
  <si>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</si>
  <si>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</si>
  <si>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</si>
  <si>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</si>
  <si>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</si>
  <si>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</si>
  <si>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</si>
  <si>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</si>
  <si>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</si>
  <si>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</si>
  <si>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</si>
  <si>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</si>
  <si>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</si>
  <si>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</si>
  <si>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</si>
  <si>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</si>
  <si>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</si>
  <si>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</si>
  <si>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</si>
  <si>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</si>
  <si>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</si>
  <si>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</si>
  <si>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</si>
  <si>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</si>
  <si>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</si>
  <si>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</si>
  <si>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</si>
  <si>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</si>
  <si>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</si>
  <si>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</si>
  <si>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</si>
  <si>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</si>
  <si>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</si>
  <si>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</si>
  <si>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</si>
  <si>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</si>
  <si>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</si>
  <si>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</si>
  <si>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</si>
  <si>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</si>
  <si>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</si>
  <si>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</si>
  <si>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</si>
  <si>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</si>
  <si>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</si>
  <si>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</si>
  <si>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</si>
  <si>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</si>
  <si>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</si>
  <si>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</si>
  <si>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</si>
  <si>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</si>
  <si>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</si>
  <si>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</si>
  <si>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</si>
  <si>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</si>
  <si>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</si>
  <si>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</si>
  <si>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</si>
  <si>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</si>
  <si>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</si>
  <si>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</si>
  <si>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</si>
  <si>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</si>
  <si>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</si>
  <si>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</si>
  <si>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</si>
  <si>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</si>
  <si>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</si>
  <si>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</si>
  <si>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</si>
  <si>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</si>
  <si>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</si>
  <si>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</si>
  <si>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</si>
  <si>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</si>
  <si>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</si>
  <si>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</si>
  <si>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</si>
  <si>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</si>
  <si>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</si>
  <si>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</si>
  <si>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</si>
  <si>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</si>
  <si>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</si>
  <si>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</si>
  <si>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</si>
  <si>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</si>
  <si>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</si>
  <si>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</si>
  <si>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</si>
  <si>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近年、老朽化した管路の耐震化を含めた布設替を実施していることから、管路経年化率は全国及び類似団体と比較して低い数値を示しているが、有形固定資産減価償却率が全国及び類似団体と比べて高くなっており、毎年上昇していることから、更新が必要な施設等が今後増加していくものと考えられる。</t>
    <rPh sb="0" eb="2">
      <t>キンネン</t>
    </rPh>
    <rPh sb="3" eb="6">
      <t>ロウキュウカ</t>
    </rPh>
    <rPh sb="8" eb="10">
      <t>カンロ</t>
    </rPh>
    <rPh sb="11" eb="14">
      <t>タイシンカ</t>
    </rPh>
    <rPh sb="15" eb="16">
      <t>フク</t>
    </rPh>
    <rPh sb="18" eb="21">
      <t>フセツガ</t>
    </rPh>
    <rPh sb="22" eb="24">
      <t>ジッシ</t>
    </rPh>
    <rPh sb="33" eb="37">
      <t>カンロケイネン</t>
    </rPh>
    <rPh sb="37" eb="38">
      <t>カ</t>
    </rPh>
    <rPh sb="38" eb="39">
      <t>リツ</t>
    </rPh>
    <rPh sb="40" eb="43">
      <t>ゼンコクオヨ</t>
    </rPh>
    <rPh sb="44" eb="48">
      <t>ルイジダンタイ</t>
    </rPh>
    <rPh sb="49" eb="51">
      <t>ヒカク</t>
    </rPh>
    <rPh sb="53" eb="54">
      <t>ヒク</t>
    </rPh>
    <rPh sb="55" eb="57">
      <t>スウチ</t>
    </rPh>
    <rPh sb="58" eb="59">
      <t>シメ</t>
    </rPh>
    <rPh sb="65" eb="71">
      <t>ユウケイコテイシサン</t>
    </rPh>
    <rPh sb="71" eb="76">
      <t>ゲンカショウキャクリツ</t>
    </rPh>
    <rPh sb="77" eb="80">
      <t>ゼンコクオヨ</t>
    </rPh>
    <rPh sb="81" eb="85">
      <t>ルイジダンタイ</t>
    </rPh>
    <rPh sb="86" eb="87">
      <t>クラ</t>
    </rPh>
    <rPh sb="89" eb="90">
      <t>タカ</t>
    </rPh>
    <rPh sb="97" eb="99">
      <t>マイトシ</t>
    </rPh>
    <rPh sb="99" eb="101">
      <t>ジョウショウ</t>
    </rPh>
    <rPh sb="110" eb="112">
      <t>コウシン</t>
    </rPh>
    <rPh sb="113" eb="115">
      <t>ヒツヨウ</t>
    </rPh>
    <rPh sb="116" eb="118">
      <t>シセツ</t>
    </rPh>
    <rPh sb="118" eb="119">
      <t>トウ</t>
    </rPh>
    <rPh sb="120" eb="122">
      <t>コンゴ</t>
    </rPh>
    <rPh sb="122" eb="124">
      <t>ゾウカ</t>
    </rPh>
    <rPh sb="131" eb="132">
      <t>カンガ</t>
    </rPh>
    <phoneticPr fontId="4"/>
  </si>
  <si>
    <t>⑤料金回収率が100％を下回っていることから、給水収益以外の一般会計繰入金等に依存した経営となっている。
また、前年度と比較して動力費が増加したことにより①経常収支比率が減少傾向となっている。
④企業債残高対給水収益比率は、全国及び類似団体と比較してかなり高くなっており、企業債に依存した経営になっていると考えられる。
⑥給水原価においても、全国及び類似団体と比べて高くなっているが、この理由として人口減少による給水収益の減少や、離島の海水淡水化事業を実施している簡易水道事業を含めた、４つの簡易水道施設を有していることが主な要因として考えられる。
⑧有収率は、冬季の水道管の凍結破損による漏水が発生したため前年度と比較して大きく減少しているが、類似団体平均値とほぼ同程度となっている。</t>
    <rPh sb="1" eb="5">
      <t>リョウキンカイシュウ</t>
    </rPh>
    <rPh sb="5" eb="6">
      <t>リツ</t>
    </rPh>
    <rPh sb="12" eb="14">
      <t>シタマワ</t>
    </rPh>
    <rPh sb="23" eb="27">
      <t>キュウスイシュウエキ</t>
    </rPh>
    <rPh sb="27" eb="29">
      <t>イガイ</t>
    </rPh>
    <rPh sb="30" eb="34">
      <t>イッパンカイケイ</t>
    </rPh>
    <rPh sb="34" eb="37">
      <t>クリイレキン</t>
    </rPh>
    <rPh sb="37" eb="38">
      <t>トウ</t>
    </rPh>
    <rPh sb="39" eb="41">
      <t>イゾン</t>
    </rPh>
    <rPh sb="43" eb="45">
      <t>ケイエイ</t>
    </rPh>
    <rPh sb="56" eb="59">
      <t>ゼンネンド</t>
    </rPh>
    <rPh sb="60" eb="62">
      <t>ヒカク</t>
    </rPh>
    <rPh sb="64" eb="67">
      <t>ドウリョクヒ</t>
    </rPh>
    <rPh sb="68" eb="70">
      <t>ゾウカ</t>
    </rPh>
    <rPh sb="78" eb="84">
      <t>ケイジョウシュウシヒリツ</t>
    </rPh>
    <rPh sb="85" eb="89">
      <t>ゲンショウケイコウ</t>
    </rPh>
    <rPh sb="98" eb="101">
      <t>キギョウサイ</t>
    </rPh>
    <rPh sb="101" eb="103">
      <t>ザンダカ</t>
    </rPh>
    <rPh sb="103" eb="104">
      <t>タイ</t>
    </rPh>
    <rPh sb="104" eb="108">
      <t>キュウスイシュウエキ</t>
    </rPh>
    <rPh sb="108" eb="110">
      <t>ヒリツ</t>
    </rPh>
    <rPh sb="112" eb="114">
      <t>ゼンコク</t>
    </rPh>
    <rPh sb="114" eb="115">
      <t>オヨ</t>
    </rPh>
    <rPh sb="116" eb="120">
      <t>ルイジダンタイ</t>
    </rPh>
    <rPh sb="121" eb="123">
      <t>ヒカク</t>
    </rPh>
    <rPh sb="128" eb="129">
      <t>タカ</t>
    </rPh>
    <rPh sb="136" eb="139">
      <t>キギョウサイ</t>
    </rPh>
    <rPh sb="140" eb="142">
      <t>イゾン</t>
    </rPh>
    <rPh sb="144" eb="146">
      <t>ケイエイ</t>
    </rPh>
    <rPh sb="153" eb="154">
      <t>カンガ</t>
    </rPh>
    <rPh sb="161" eb="165">
      <t>キュウスイゲンカ</t>
    </rPh>
    <rPh sb="171" eb="174">
      <t>ゼンコクオヨ</t>
    </rPh>
    <rPh sb="175" eb="179">
      <t>ルイジダンタイ</t>
    </rPh>
    <rPh sb="180" eb="181">
      <t>クラ</t>
    </rPh>
    <rPh sb="183" eb="184">
      <t>タカ</t>
    </rPh>
    <rPh sb="194" eb="196">
      <t>リユウ</t>
    </rPh>
    <rPh sb="199" eb="203">
      <t>ジンコウゲンショウ</t>
    </rPh>
    <rPh sb="206" eb="210">
      <t>キュウスイシュウエキ</t>
    </rPh>
    <rPh sb="211" eb="213">
      <t>ゲンショウ</t>
    </rPh>
    <rPh sb="215" eb="217">
      <t>リトウ</t>
    </rPh>
    <rPh sb="218" eb="223">
      <t>カイスイタンスイカ</t>
    </rPh>
    <rPh sb="223" eb="225">
      <t>ジギョウ</t>
    </rPh>
    <rPh sb="226" eb="228">
      <t>ジッシ</t>
    </rPh>
    <rPh sb="232" eb="238">
      <t>カンイスイドウジギョウ</t>
    </rPh>
    <rPh sb="239" eb="240">
      <t>フク</t>
    </rPh>
    <rPh sb="246" eb="252">
      <t>カンイスイドウシセツ</t>
    </rPh>
    <rPh sb="253" eb="254">
      <t>ユウ</t>
    </rPh>
    <rPh sb="261" eb="262">
      <t>オモ</t>
    </rPh>
    <rPh sb="263" eb="265">
      <t>ヨウイン</t>
    </rPh>
    <rPh sb="268" eb="269">
      <t>カンガ</t>
    </rPh>
    <rPh sb="276" eb="279">
      <t>ユウシュウリツ</t>
    </rPh>
    <rPh sb="281" eb="283">
      <t>トウキ</t>
    </rPh>
    <rPh sb="284" eb="287">
      <t>スイドウカン</t>
    </rPh>
    <rPh sb="288" eb="290">
      <t>トウケツ</t>
    </rPh>
    <rPh sb="290" eb="292">
      <t>ハソン</t>
    </rPh>
    <rPh sb="295" eb="297">
      <t>ロウスイ</t>
    </rPh>
    <rPh sb="298" eb="300">
      <t>ハッセイ</t>
    </rPh>
    <rPh sb="304" eb="307">
      <t>ゼンネンド</t>
    </rPh>
    <rPh sb="308" eb="310">
      <t>ヒカク</t>
    </rPh>
    <rPh sb="312" eb="313">
      <t>オオ</t>
    </rPh>
    <rPh sb="315" eb="317">
      <t>ゲンショウ</t>
    </rPh>
    <rPh sb="323" eb="327">
      <t>ルイジダンタイ</t>
    </rPh>
    <rPh sb="327" eb="330">
      <t>ヘイキンチ</t>
    </rPh>
    <phoneticPr fontId="4"/>
  </si>
  <si>
    <t>老朽化の状況から、今後施設等の更新に膨大な費用が必要となってくると考えられる。
また、経常収支比率が100％を下回っており、今後も人口減少等で給水収益の減少が予想されることから、経営状態はさらに厳しくなると思われる。
そのため、料金の適正化に向けた検討を実施し、安定した収入確保に努めながら、経営の健全化に取り組む必要がある。</t>
    <rPh sb="0" eb="3">
      <t>ロウキュウカ</t>
    </rPh>
    <rPh sb="4" eb="6">
      <t>ジョウキョウ</t>
    </rPh>
    <rPh sb="9" eb="14">
      <t>コンゴシセツトウ</t>
    </rPh>
    <rPh sb="15" eb="17">
      <t>コウシン</t>
    </rPh>
    <rPh sb="18" eb="20">
      <t>ボウダイ</t>
    </rPh>
    <rPh sb="21" eb="23">
      <t>ヒヨウ</t>
    </rPh>
    <rPh sb="24" eb="26">
      <t>ヒツヨウ</t>
    </rPh>
    <rPh sb="33" eb="34">
      <t>カンガ</t>
    </rPh>
    <rPh sb="43" eb="49">
      <t>ケイジョウシュウシヒリツ</t>
    </rPh>
    <rPh sb="55" eb="57">
      <t>シタマワ</t>
    </rPh>
    <rPh sb="62" eb="64">
      <t>コンゴ</t>
    </rPh>
    <rPh sb="65" eb="69">
      <t>ジンコウゲンショウ</t>
    </rPh>
    <rPh sb="69" eb="70">
      <t>トウ</t>
    </rPh>
    <rPh sb="71" eb="75">
      <t>キュウスイシュウエキ</t>
    </rPh>
    <rPh sb="76" eb="78">
      <t>ゲンショウ</t>
    </rPh>
    <rPh sb="79" eb="81">
      <t>ヨソウ</t>
    </rPh>
    <rPh sb="97" eb="98">
      <t>キビ</t>
    </rPh>
    <rPh sb="103" eb="104">
      <t>オモ</t>
    </rPh>
    <rPh sb="114" eb="116">
      <t>リョウキン</t>
    </rPh>
    <rPh sb="117" eb="120">
      <t>テキセイカ</t>
    </rPh>
    <rPh sb="121" eb="122">
      <t>ム</t>
    </rPh>
    <rPh sb="124" eb="126">
      <t>ケントウ</t>
    </rPh>
    <rPh sb="127" eb="129">
      <t>ジッシ</t>
    </rPh>
    <rPh sb="131" eb="133">
      <t>アンテイ</t>
    </rPh>
    <rPh sb="135" eb="139">
      <t>シュウニュウカクホ</t>
    </rPh>
    <rPh sb="140" eb="141">
      <t>ツト</t>
    </rPh>
    <rPh sb="146" eb="148">
      <t>ケイエイ</t>
    </rPh>
    <rPh sb="149" eb="152">
      <t>ケンゼンカ</t>
    </rPh>
    <rPh sb="153" eb="154">
      <t>ト</t>
    </rPh>
    <rPh sb="155" eb="156">
      <t>ク</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</si>
</sst>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0.73</c:v>
                </c:pt>
                <c:pt idx="1">
                  <c:v>0.36</c:v>
                </c:pt>
                <c:pt idx="2">
                  <c:v>0.28999999999999998</c:v>
                </c:pt>
                <c:pt idx="3">
                  <c:v>0.61</c:v>
                </c:pt>
                <c:pt idx="4">
                  <c:v>0.18</c:v>
                </c:pt>
              </c:numCache>
            </c:numRef>
          </c:val>
          <c:extLst>
            <c:ext xmlns:c16="http://schemas.microsoft.com/office/drawing/2014/chart" uri="{C3380CC4-5D6E-409C-BE32-E72D297353CC}">
              <c16:uniqueId val="{00000000-EA58-4A68-B95D-B54C5CE16A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A58-4A68-B95D-B54C5CE16A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36.69</c:v>
                </c:pt>
                <c:pt idx="1">
                  <c:v>35.83</c:v>
                </c:pt>
                <c:pt idx="2">
                  <c:v>36.57</c:v>
                </c:pt>
                <c:pt idx="3">
                  <c:v>34.880000000000003</c:v>
                </c:pt>
                <c:pt idx="4">
                  <c:v>36.450000000000003</c:v>
                </c:pt>
              </c:numCache>
            </c:numRef>
          </c:val>
          <c:extLst>
            <c:ext xmlns:c16="http://schemas.microsoft.com/office/drawing/2014/chart" uri="{C3380CC4-5D6E-409C-BE32-E72D297353CC}">
              <c16:uniqueId val="{00000000-2F89-472F-9E1B-8CD741F741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2F89-472F-9E1B-8CD741F741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90.25</c:v>
                </c:pt>
                <c:pt idx="1">
                  <c:v>90.22</c:v>
                </c:pt>
                <c:pt idx="2">
                  <c:v>88.32</c:v>
                </c:pt>
                <c:pt idx="3">
                  <c:v>88.46</c:v>
                </c:pt>
                <c:pt idx="4">
                  <c:v>80.52</c:v>
                </c:pt>
              </c:numCache>
            </c:numRef>
          </c:val>
          <c:extLst>
            <c:ext xmlns:c16="http://schemas.microsoft.com/office/drawing/2014/chart" uri="{C3380CC4-5D6E-409C-BE32-E72D297353CC}">
              <c16:uniqueId val="{00000000-605E-4B3A-8BFE-D0098F9F4D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605E-4B3A-8BFE-D0098F9F4D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103.89</c:v>
                </c:pt>
                <c:pt idx="1">
                  <c:v>98.27</c:v>
                </c:pt>
                <c:pt idx="2">
                  <c:v>95.07</c:v>
                </c:pt>
                <c:pt idx="3">
                  <c:v>89.08</c:v>
                </c:pt>
                <c:pt idx="4">
                  <c:v>86.17</c:v>
                </c:pt>
              </c:numCache>
            </c:numRef>
          </c:val>
          <c:extLst>
            <c:ext xmlns:c16="http://schemas.microsoft.com/office/drawing/2014/chart" uri="{C3380CC4-5D6E-409C-BE32-E72D297353CC}">
              <c16:uniqueId val="{00000000-5A6E-45BC-9F5B-7FE79676DBC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5A6E-45BC-9F5B-7FE79676DBC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53.99</c:v>
                </c:pt>
                <c:pt idx="1">
                  <c:v>55.28</c:v>
                </c:pt>
                <c:pt idx="2">
                  <c:v>56.54</c:v>
                </c:pt>
                <c:pt idx="3">
                  <c:v>57.91</c:v>
                </c:pt>
                <c:pt idx="4">
                  <c:v>59.6</c:v>
                </c:pt>
              </c:numCache>
            </c:numRef>
          </c:val>
          <c:extLst>
            <c:ext xmlns:c16="http://schemas.microsoft.com/office/drawing/2014/chart" uri="{C3380CC4-5D6E-409C-BE32-E72D297353CC}">
              <c16:uniqueId val="{00000000-6A02-4445-812A-C5153C833C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A02-4445-812A-C5153C833C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9.41</c:v>
                </c:pt>
                <c:pt idx="1">
                  <c:v>9.0500000000000007</c:v>
                </c:pt>
                <c:pt idx="2">
                  <c:v>8.76</c:v>
                </c:pt>
                <c:pt idx="3">
                  <c:v>8.15</c:v>
                </c:pt>
                <c:pt idx="4">
                  <c:v>7.97</c:v>
                </c:pt>
              </c:numCache>
            </c:numRef>
          </c:val>
          <c:extLst>
            <c:ext xmlns:c16="http://schemas.microsoft.com/office/drawing/2014/chart" uri="{C3380CC4-5D6E-409C-BE32-E72D297353CC}">
              <c16:uniqueId val="{00000000-95DB-4BE5-BC13-B293A54EB9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5DB-4BE5-BC13-B293A54EB9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47-4D4E-8CD3-5A5BC7D785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047-4D4E-8CD3-5A5BC7D785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432.31</c:v>
                </c:pt>
                <c:pt idx="1">
                  <c:v>446.58</c:v>
                </c:pt>
                <c:pt idx="2">
                  <c:v>360.99</c:v>
                </c:pt>
                <c:pt idx="3">
                  <c:v>361.81</c:v>
                </c:pt>
                <c:pt idx="4">
                  <c:v>326.66000000000003</c:v>
                </c:pt>
              </c:numCache>
            </c:numRef>
          </c:val>
          <c:extLst>
            <c:ext xmlns:c16="http://schemas.microsoft.com/office/drawing/2014/chart" uri="{C3380CC4-5D6E-409C-BE32-E72D297353CC}">
              <c16:uniqueId val="{00000000-8C0F-4B54-A6BB-63C71C6663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C0F-4B54-A6BB-63C71C6663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880.7</c:v>
                </c:pt>
                <c:pt idx="1">
                  <c:v>872.02</c:v>
                </c:pt>
                <c:pt idx="2">
                  <c:v>852.91</c:v>
                </c:pt>
                <c:pt idx="3">
                  <c:v>852.58</c:v>
                </c:pt>
                <c:pt idx="4">
                  <c:v>823.3</c:v>
                </c:pt>
              </c:numCache>
            </c:numRef>
          </c:val>
          <c:extLst>
            <c:ext xmlns:c16="http://schemas.microsoft.com/office/drawing/2014/chart" uri="{C3380CC4-5D6E-409C-BE32-E72D297353CC}">
              <c16:uniqueId val="{00000000-A309-4FC9-A5F5-2C3CCEAFB2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309-4FC9-A5F5-2C3CCEAFB2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85.73</c:v>
                </c:pt>
                <c:pt idx="1">
                  <c:v>81.84</c:v>
                </c:pt>
                <c:pt idx="2">
                  <c:v>79.959999999999994</c:v>
                </c:pt>
                <c:pt idx="3">
                  <c:v>74.73</c:v>
                </c:pt>
                <c:pt idx="4">
                  <c:v>70.709999999999994</c:v>
                </c:pt>
              </c:numCache>
            </c:numRef>
          </c:val>
          <c:extLst>
            <c:ext xmlns:c16="http://schemas.microsoft.com/office/drawing/2014/chart" uri="{C3380CC4-5D6E-409C-BE32-E72D297353CC}">
              <c16:uniqueId val="{00000000-56D1-4D6F-87FD-5A93B8C16E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6D1-4D6F-87FD-5A93B8C16E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248.51</c:v>
                </c:pt>
                <c:pt idx="1">
                  <c:v>261.3</c:v>
                </c:pt>
                <c:pt idx="2">
                  <c:v>267.33</c:v>
                </c:pt>
                <c:pt idx="3">
                  <c:v>288.33</c:v>
                </c:pt>
                <c:pt idx="4">
                  <c:v>308.69</c:v>
                </c:pt>
              </c:numCache>
            </c:numRef>
          </c:val>
          <c:extLst>
            <c:ext xmlns:c16="http://schemas.microsoft.com/office/drawing/2014/chart" uri="{C3380CC4-5D6E-409C-BE32-E72D297353CC}">
              <c16:uniqueId val="{00000000-833D-40A7-824E-B5DC4811A5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33D-40A7-824E-B5DC4811A5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輪島市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24021</v>
      </c>
      <c r="AM8" s="45"/>
      <c r="AN8" s="45"/>
      <c r="AO8" s="45"/>
      <c r="AP8" s="45"/>
      <c r="AQ8" s="45"/>
      <c r="AR8" s="45"/>
      <c r="AS8" s="45"/>
      <c r="AT8" s="46">
        <f>データ!$S$6</f>
        <v>426.35</v>
      </c>
      <c r="AU8" s="47"/>
      <c r="AV8" s="47"/>
      <c r="AW8" s="47"/>
      <c r="AX8" s="47"/>
      <c r="AY8" s="47"/>
      <c r="AZ8" s="47"/>
      <c r="BA8" s="47"/>
      <c r="BB8" s="48">
        <f>データ!$T$6</f>
        <v>56.34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63.44</v>
      </c>
      <c r="J10" s="47"/>
      <c r="K10" s="47"/>
      <c r="L10" s="47"/>
      <c r="M10" s="47"/>
      <c r="N10" s="47"/>
      <c r="O10" s="81"/>
      <c r="P10" s="48">
        <f>データ!$P$6</f>
        <v>91.66</v>
      </c>
      <c r="Q10" s="48"/>
      <c r="R10" s="48"/>
      <c r="S10" s="48"/>
      <c r="T10" s="48"/>
      <c r="U10" s="48"/>
      <c r="V10" s="48"/>
      <c r="W10" s="45">
        <f>データ!$Q$6</f>
        <v>3950</v>
      </c>
      <c r="X10" s="45"/>
      <c r="Y10" s="45"/>
      <c r="Z10" s="45"/>
      <c r="AA10" s="45"/>
      <c r="AB10" s="45"/>
      <c r="AC10" s="45"/>
      <c r="AD10" s="2"/>
      <c r="AE10" s="2"/>
      <c r="AF10" s="2"/>
      <c r="AG10" s="2"/>
      <c r="AH10" s="2"/>
      <c r="AI10" s="2"/>
      <c r="AJ10" s="2"/>
      <c r="AK10" s="2"/>
      <c r="AL10" s="45">
        <f>データ!$U$6</f>
        <v>21609</v>
      </c>
      <c r="AM10" s="45"/>
      <c r="AN10" s="45"/>
      <c r="AO10" s="45"/>
      <c r="AP10" s="45"/>
      <c r="AQ10" s="45"/>
      <c r="AR10" s="45"/>
      <c r="AS10" s="45"/>
      <c r="AT10" s="46">
        <f>データ!$V$6</f>
        <v>68.31</v>
      </c>
      <c r="AU10" s="47"/>
      <c r="AV10" s="47"/>
      <c r="AW10" s="47"/>
      <c r="AX10" s="47"/>
      <c r="AY10" s="47"/>
      <c r="AZ10" s="47"/>
      <c r="BA10" s="47"/>
      <c r="BB10" s="48">
        <f>データ!$W$6</f>
        <v>316.33999999999997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NlDVpOpesSoYhmDclkIvySNXQ+FkpqOaSxMFaFp3jGIau2yQtWfi4g4dT/crNAq0WRkG2mrrwoDCcx/JkRMdQ==" saltValue="Lne9PZIWElVPV2cwmzJt9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172049</v>
      </c>
      <c r="D6" s="20">
        <f t="shared" si="3"/>
        <v>46</v>
      </c>
      <c r="E6" s="20">
        <f t="shared" si="3"/>
        <v>1</v>
      </c>
      <c r="F6" s="20">
        <f t="shared" si="3"/>
        <v>0</v>
      </c>
      <c r="G6" s="20">
        <f t="shared" si="3"/>
        <v>1</v>
      </c>
      <c r="H6" s="20" t="str">
        <f t="shared" si="3"/>
        <v>石川県　輪島市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63.44</v>
      </c>
      <c r="P6" s="21">
        <f t="shared" si="3"/>
        <v>91.66</v>
      </c>
      <c r="Q6" s="21">
        <f t="shared" si="3"/>
        <v>3950</v>
      </c>
      <c r="R6" s="21">
        <f t="shared" si="3"/>
        <v>24021</v>
      </c>
      <c r="S6" s="21">
        <f t="shared" si="3"/>
        <v>426.35</v>
      </c>
      <c r="T6" s="21">
        <f t="shared" si="3"/>
        <v>56.34</v>
      </c>
      <c r="U6" s="21">
        <f t="shared" si="3"/>
        <v>21609</v>
      </c>
      <c r="V6" s="21">
        <f t="shared" si="3"/>
        <v>68.31</v>
      </c>
      <c r="W6" s="21">
        <f t="shared" si="3"/>
        <v>316.33999999999997</v>
      </c>
      <c r="X6" s="22">
        <f>IF(X7="",NA(),X7)</f>
        <v>103.89</v>
      </c>
      <c r="Y6" s="22">
        <f t="shared" ref="Y6:AG6" si="4">IF(Y7="",NA(),Y7)</f>
        <v>98.27</v>
      </c>
      <c r="Z6" s="22">
        <f t="shared" si="4"/>
        <v>95.07</v>
      </c>
      <c r="AA6" s="22">
        <f t="shared" si="4"/>
        <v>89.08</v>
      </c>
      <c r="AB6" s="22">
        <f t="shared" si="4"/>
        <v>86.17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432.31</v>
      </c>
      <c r="AU6" s="22">
        <f t="shared" ref="AU6:BC6" si="6">IF(AU7="",NA(),AU7)</f>
        <v>446.58</v>
      </c>
      <c r="AV6" s="22">
        <f t="shared" si="6"/>
        <v>360.99</v>
      </c>
      <c r="AW6" s="22">
        <f t="shared" si="6"/>
        <v>361.81</v>
      </c>
      <c r="AX6" s="22">
        <f t="shared" si="6"/>
        <v>326.66000000000003</v>
      </c>
      <c r="AY6" s="22">
        <f t="shared" si="6"/>
        <v>369.69</v>
      </c>
      <c r="AZ6" s="22">
        <f t="shared" si="6"/>
        <v>379.08</v>
      </c>
      <c r="BA6" s="22">
        <f t="shared" si="6"/>
        <v>367.55</v>
      </c>
      <c r="BB6" s="22">
        <f t="shared" si="6"/>
        <v>378.56</v>
      </c>
      <c r="BC6" s="22">
        <f t="shared" si="6"/>
        <v>364.46</v>
      </c>
      <c r="BD6" s="21" t="str">
        <f>IF(BD7="","",IF(BD7="-","【-】","【"&amp;SUBSTITUTE(TEXT(BD7,"#,##0.00"),"-","△")&amp;"】"))</f>
        <v>【252.29】</v>
      </c>
      <c r="BE6" s="22">
        <f>IF(BE7="",NA(),BE7)</f>
        <v>880.7</v>
      </c>
      <c r="BF6" s="22">
        <f t="shared" ref="BF6:BN6" si="7">IF(BF7="",NA(),BF7)</f>
        <v>872.02</v>
      </c>
      <c r="BG6" s="22">
        <f t="shared" si="7"/>
        <v>852.91</v>
      </c>
      <c r="BH6" s="22">
        <f t="shared" si="7"/>
        <v>852.58</v>
      </c>
      <c r="BI6" s="22">
        <f t="shared" si="7"/>
        <v>823.3</v>
      </c>
      <c r="BJ6" s="22">
        <f t="shared" si="7"/>
        <v>402.99</v>
      </c>
      <c r="BK6" s="22">
        <f t="shared" si="7"/>
        <v>398.98</v>
      </c>
      <c r="BL6" s="22">
        <f t="shared" si="7"/>
        <v>418.68</v>
      </c>
      <c r="BM6" s="22">
        <f t="shared" si="7"/>
        <v>395.68</v>
      </c>
      <c r="BN6" s="22">
        <f t="shared" si="7"/>
        <v>403.72</v>
      </c>
      <c r="BO6" s="21" t="str">
        <f>IF(BO7="","",IF(BO7="-","【-】","【"&amp;SUBSTITUTE(TEXT(BO7,"#,##0.00"),"-","△")&amp;"】"))</f>
        <v>【268.07】</v>
      </c>
      <c r="BP6" s="22">
        <f>IF(BP7="",NA(),BP7)</f>
        <v>85.73</v>
      </c>
      <c r="BQ6" s="22">
        <f t="shared" ref="BQ6:BY6" si="8">IF(BQ7="",NA(),BQ7)</f>
        <v>81.84</v>
      </c>
      <c r="BR6" s="22">
        <f t="shared" si="8"/>
        <v>79.959999999999994</v>
      </c>
      <c r="BS6" s="22">
        <f t="shared" si="8"/>
        <v>74.73</v>
      </c>
      <c r="BT6" s="22">
        <f t="shared" si="8"/>
        <v>70.709999999999994</v>
      </c>
      <c r="BU6" s="22">
        <f t="shared" si="8"/>
        <v>98.66</v>
      </c>
      <c r="BV6" s="22">
        <f t="shared" si="8"/>
        <v>98.64</v>
      </c>
      <c r="BW6" s="22">
        <f t="shared" si="8"/>
        <v>94.78</v>
      </c>
      <c r="BX6" s="22">
        <f t="shared" si="8"/>
        <v>97.59</v>
      </c>
      <c r="BY6" s="22">
        <f t="shared" si="8"/>
        <v>92.17</v>
      </c>
      <c r="BZ6" s="21" t="str">
        <f>IF(BZ7="","",IF(BZ7="-","【-】","【"&amp;SUBSTITUTE(TEXT(BZ7,"#,##0.00"),"-","△")&amp;"】"))</f>
        <v>【97.47】</v>
      </c>
      <c r="CA6" s="22">
        <f>IF(CA7="",NA(),CA7)</f>
        <v>248.51</v>
      </c>
      <c r="CB6" s="22">
        <f t="shared" ref="CB6:CJ6" si="9">IF(CB7="",NA(),CB7)</f>
        <v>261.3</v>
      </c>
      <c r="CC6" s="22">
        <f t="shared" si="9"/>
        <v>267.33</v>
      </c>
      <c r="CD6" s="22">
        <f t="shared" si="9"/>
        <v>288.33</v>
      </c>
      <c r="CE6" s="22">
        <f t="shared" si="9"/>
        <v>308.69</v>
      </c>
      <c r="CF6" s="22">
        <f t="shared" si="9"/>
        <v>178.59</v>
      </c>
      <c r="CG6" s="22">
        <f t="shared" si="9"/>
        <v>178.92</v>
      </c>
      <c r="CH6" s="22">
        <f t="shared" si="9"/>
        <v>181.3</v>
      </c>
      <c r="CI6" s="22">
        <f t="shared" si="9"/>
        <v>181.71</v>
      </c>
      <c r="CJ6" s="22">
        <f t="shared" si="9"/>
        <v>188.51</v>
      </c>
      <c r="CK6" s="21" t="str">
        <f>IF(CK7="","",IF(CK7="-","【-】","【"&amp;SUBSTITUTE(TEXT(CK7,"#,##0.00"),"-","△")&amp;"】"))</f>
        <v>【174.75】</v>
      </c>
      <c r="CL6" s="22">
        <f>IF(CL7="",NA(),CL7)</f>
        <v>36.69</v>
      </c>
      <c r="CM6" s="22">
        <f t="shared" ref="CM6:CU6" si="10">IF(CM7="",NA(),CM7)</f>
        <v>35.83</v>
      </c>
      <c r="CN6" s="22">
        <f t="shared" si="10"/>
        <v>36.57</v>
      </c>
      <c r="CO6" s="22">
        <f t="shared" si="10"/>
        <v>34.880000000000003</v>
      </c>
      <c r="CP6" s="22">
        <f t="shared" si="10"/>
        <v>36.450000000000003</v>
      </c>
      <c r="CQ6" s="22">
        <f t="shared" si="10"/>
        <v>55.03</v>
      </c>
      <c r="CR6" s="22">
        <f t="shared" si="10"/>
        <v>55.14</v>
      </c>
      <c r="CS6" s="22">
        <f t="shared" si="10"/>
        <v>55.89</v>
      </c>
      <c r="CT6" s="22">
        <f t="shared" si="10"/>
        <v>55.72</v>
      </c>
      <c r="CU6" s="22">
        <f t="shared" si="10"/>
        <v>55.31</v>
      </c>
      <c r="CV6" s="21" t="str">
        <f>IF(CV7="","",IF(CV7="-","【-】","【"&amp;SUBSTITUTE(TEXT(CV7,"#,##0.00"),"-","△")&amp;"】"))</f>
        <v>【59.97】</v>
      </c>
      <c r="CW6" s="22">
        <f>IF(CW7="",NA(),CW7)</f>
        <v>90.25</v>
      </c>
      <c r="CX6" s="22">
        <f t="shared" ref="CX6:DF6" si="11">IF(CX7="",NA(),CX7)</f>
        <v>90.22</v>
      </c>
      <c r="CY6" s="22">
        <f t="shared" si="11"/>
        <v>88.32</v>
      </c>
      <c r="CZ6" s="22">
        <f t="shared" si="11"/>
        <v>88.46</v>
      </c>
      <c r="DA6" s="22">
        <f t="shared" si="11"/>
        <v>80.52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53.99</v>
      </c>
      <c r="DI6" s="22">
        <f t="shared" ref="DI6:DQ6" si="12">IF(DI7="",NA(),DI7)</f>
        <v>55.28</v>
      </c>
      <c r="DJ6" s="22">
        <f t="shared" si="12"/>
        <v>56.54</v>
      </c>
      <c r="DK6" s="22">
        <f t="shared" si="12"/>
        <v>57.91</v>
      </c>
      <c r="DL6" s="22">
        <f t="shared" si="12"/>
        <v>59.6</v>
      </c>
      <c r="DM6" s="22">
        <f t="shared" si="12"/>
        <v>48.87</v>
      </c>
      <c r="DN6" s="22">
        <f t="shared" si="12"/>
        <v>49.92</v>
      </c>
      <c r="DO6" s="22">
        <f t="shared" si="12"/>
        <v>50.63</v>
      </c>
      <c r="DP6" s="22">
        <f t="shared" si="12"/>
        <v>51.29</v>
      </c>
      <c r="DQ6" s="22">
        <f t="shared" si="12"/>
        <v>52.2</v>
      </c>
      <c r="DR6" s="21" t="str">
        <f>IF(DR7="","",IF(DR7="-","【-】","【"&amp;SUBSTITUTE(TEXT(DR7,"#,##0.00"),"-","△")&amp;"】"))</f>
        <v>【51.51】</v>
      </c>
      <c r="DS6" s="22">
        <f>IF(DS7="",NA(),DS7)</f>
        <v>9.41</v>
      </c>
      <c r="DT6" s="22">
        <f t="shared" ref="DT6:EB6" si="13">IF(DT7="",NA(),DT7)</f>
        <v>9.0500000000000007</v>
      </c>
      <c r="DU6" s="22">
        <f t="shared" si="13"/>
        <v>8.76</v>
      </c>
      <c r="DV6" s="22">
        <f t="shared" si="13"/>
        <v>8.15</v>
      </c>
      <c r="DW6" s="22">
        <f t="shared" si="13"/>
        <v>7.97</v>
      </c>
      <c r="DX6" s="22">
        <f t="shared" si="13"/>
        <v>14.85</v>
      </c>
      <c r="DY6" s="22">
        <f t="shared" si="13"/>
        <v>16.88</v>
      </c>
      <c r="DZ6" s="22">
        <f t="shared" si="13"/>
        <v>18.28</v>
      </c>
      <c r="EA6" s="22">
        <f t="shared" si="13"/>
        <v>19.61</v>
      </c>
      <c r="EB6" s="22">
        <f t="shared" si="13"/>
        <v>20.73</v>
      </c>
      <c r="EC6" s="21" t="str">
        <f>IF(EC7="","",IF(EC7="-","【-】","【"&amp;SUBSTITUTE(TEXT(EC7,"#,##0.00"),"-","△")&amp;"】"))</f>
        <v>【23.75】</v>
      </c>
      <c r="ED6" s="22">
        <f>IF(ED7="",NA(),ED7)</f>
        <v>0.73</v>
      </c>
      <c r="EE6" s="22">
        <f t="shared" ref="EE6:EM6" si="14">IF(EE7="",NA(),EE7)</f>
        <v>0.36</v>
      </c>
      <c r="EF6" s="22">
        <f t="shared" si="14"/>
        <v>0.28999999999999998</v>
      </c>
      <c r="EG6" s="22">
        <f t="shared" si="14"/>
        <v>0.61</v>
      </c>
      <c r="EH6" s="22">
        <f t="shared" si="14"/>
        <v>0.18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172049</v>
      </c>
      <c r="D7" s="24">
        <v>46</v>
      </c>
      <c r="E7" s="24">
        <v>1</v>
      </c>
      <c r="F7" s="24">
        <v>0</v>
      </c>
      <c r="G7" s="24">
        <v>1</v>
      </c>
      <c r="H7" s="24" t="s">
        <v>93</v>
      </c>
      <c r="I7" s="24" t="s">
        <v>94</v>
      </c>
      <c r="J7" s="24" t="s">
        <v>95</v>
      </c>
      <c r="K7" s="24" t="s">
        <v>96</v>
      </c>
      <c r="L7" s="24" t="s">
        <v>97</v>
      </c>
      <c r="M7" s="24" t="s">
        <v>98</v>
      </c>
      <c r="N7" s="25" t="s">
        <v>99</v>
      </c>
      <c r="O7" s="25">
        <v>63.44</v>
      </c>
      <c r="P7" s="25">
        <v>91.66</v>
      </c>
      <c r="Q7" s="25">
        <v>3950</v>
      </c>
      <c r="R7" s="25">
        <v>24021</v>
      </c>
      <c r="S7" s="25">
        <v>426.35</v>
      </c>
      <c r="T7" s="25">
        <v>56.34</v>
      </c>
      <c r="U7" s="25">
        <v>21609</v>
      </c>
      <c r="V7" s="25">
        <v>68.31</v>
      </c>
      <c r="W7" s="25">
        <v>316.33999999999997</v>
      </c>
      <c r="X7" s="25">
        <v>103.89</v>
      </c>
      <c r="Y7" s="25">
        <v>98.27</v>
      </c>
      <c r="Z7" s="25">
        <v>95.07</v>
      </c>
      <c r="AA7" s="25">
        <v>89.08</v>
      </c>
      <c r="AB7" s="25">
        <v>86.17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432.31</v>
      </c>
      <c r="AU7" s="25">
        <v>446.58</v>
      </c>
      <c r="AV7" s="25">
        <v>360.99</v>
      </c>
      <c r="AW7" s="25">
        <v>361.81</v>
      </c>
      <c r="AX7" s="25">
        <v>326.66000000000003</v>
      </c>
      <c r="AY7" s="25">
        <v>369.69</v>
      </c>
      <c r="AZ7" s="25">
        <v>379.08</v>
      </c>
      <c r="BA7" s="25">
        <v>367.55</v>
      </c>
      <c r="BB7" s="25">
        <v>378.56</v>
      </c>
      <c r="BC7" s="25">
        <v>364.46</v>
      </c>
      <c r="BD7" s="25">
        <v>252.29</v>
      </c>
      <c r="BE7" s="25">
        <v>880.7</v>
      </c>
      <c r="BF7" s="25">
        <v>872.02</v>
      </c>
      <c r="BG7" s="25">
        <v>852.91</v>
      </c>
      <c r="BH7" s="25">
        <v>852.58</v>
      </c>
      <c r="BI7" s="25">
        <v>823.3</v>
      </c>
      <c r="BJ7" s="25">
        <v>402.99</v>
      </c>
      <c r="BK7" s="25">
        <v>398.98</v>
      </c>
      <c r="BL7" s="25">
        <v>418.68</v>
      </c>
      <c r="BM7" s="25">
        <v>395.68</v>
      </c>
      <c r="BN7" s="25">
        <v>403.72</v>
      </c>
      <c r="BO7" s="25">
        <v>268.07</v>
      </c>
      <c r="BP7" s="25">
        <v>85.73</v>
      </c>
      <c r="BQ7" s="25">
        <v>81.84</v>
      </c>
      <c r="BR7" s="25">
        <v>79.959999999999994</v>
      </c>
      <c r="BS7" s="25">
        <v>74.73</v>
      </c>
      <c r="BT7" s="25">
        <v>70.709999999999994</v>
      </c>
      <c r="BU7" s="25">
        <v>98.66</v>
      </c>
      <c r="BV7" s="25">
        <v>98.64</v>
      </c>
      <c r="BW7" s="25">
        <v>94.78</v>
      </c>
      <c r="BX7" s="25">
        <v>97.59</v>
      </c>
      <c r="BY7" s="25">
        <v>92.17</v>
      </c>
      <c r="BZ7" s="25">
        <v>97.47</v>
      </c>
      <c r="CA7" s="25">
        <v>248.51</v>
      </c>
      <c r="CB7" s="25">
        <v>261.3</v>
      </c>
      <c r="CC7" s="25">
        <v>267.33</v>
      </c>
      <c r="CD7" s="25">
        <v>288.33</v>
      </c>
      <c r="CE7" s="25">
        <v>308.69</v>
      </c>
      <c r="CF7" s="25">
        <v>178.59</v>
      </c>
      <c r="CG7" s="25">
        <v>178.92</v>
      </c>
      <c r="CH7" s="25">
        <v>181.3</v>
      </c>
      <c r="CI7" s="25">
        <v>181.71</v>
      </c>
      <c r="CJ7" s="25">
        <v>188.51</v>
      </c>
      <c r="CK7" s="25">
        <v>174.75</v>
      </c>
      <c r="CL7" s="25">
        <v>36.69</v>
      </c>
      <c r="CM7" s="25">
        <v>35.83</v>
      </c>
      <c r="CN7" s="25">
        <v>36.57</v>
      </c>
      <c r="CO7" s="25">
        <v>34.880000000000003</v>
      </c>
      <c r="CP7" s="25">
        <v>36.450000000000003</v>
      </c>
      <c r="CQ7" s="25">
        <v>55.03</v>
      </c>
      <c r="CR7" s="25">
        <v>55.14</v>
      </c>
      <c r="CS7" s="25">
        <v>55.89</v>
      </c>
      <c r="CT7" s="25">
        <v>55.72</v>
      </c>
      <c r="CU7" s="25">
        <v>55.31</v>
      </c>
      <c r="CV7" s="25">
        <v>59.97</v>
      </c>
      <c r="CW7" s="25">
        <v>90.25</v>
      </c>
      <c r="CX7" s="25">
        <v>90.22</v>
      </c>
      <c r="CY7" s="25">
        <v>88.32</v>
      </c>
      <c r="CZ7" s="25">
        <v>88.46</v>
      </c>
      <c r="DA7" s="25">
        <v>80.52</v>
      </c>
      <c r="DB7" s="25">
        <v>81.900000000000006</v>
      </c>
      <c r="DC7" s="25">
        <v>81.39</v>
      </c>
      <c r="DD7" s="25">
        <v>81.27</v>
      </c>
      <c r="DE7" s="25">
        <v>81.260000000000005</v>
      </c>
      <c r="DF7" s="25">
        <v>80.36</v>
      </c>
      <c r="DG7" s="25">
        <v>89.76</v>
      </c>
      <c r="DH7" s="25">
        <v>53.99</v>
      </c>
      <c r="DI7" s="25">
        <v>55.28</v>
      </c>
      <c r="DJ7" s="25">
        <v>56.54</v>
      </c>
      <c r="DK7" s="25">
        <v>57.91</v>
      </c>
      <c r="DL7" s="25">
        <v>59.6</v>
      </c>
      <c r="DM7" s="25">
        <v>48.87</v>
      </c>
      <c r="DN7" s="25">
        <v>49.92</v>
      </c>
      <c r="DO7" s="25">
        <v>50.63</v>
      </c>
      <c r="DP7" s="25">
        <v>51.29</v>
      </c>
      <c r="DQ7" s="25">
        <v>52.2</v>
      </c>
      <c r="DR7" s="25">
        <v>51.51</v>
      </c>
      <c r="DS7" s="25">
        <v>9.41</v>
      </c>
      <c r="DT7" s="25">
        <v>9.0500000000000007</v>
      </c>
      <c r="DU7" s="25">
        <v>8.76</v>
      </c>
      <c r="DV7" s="25">
        <v>8.15</v>
      </c>
      <c r="DW7" s="25">
        <v>7.97</v>
      </c>
      <c r="DX7" s="25">
        <v>14.85</v>
      </c>
      <c r="DY7" s="25">
        <v>16.88</v>
      </c>
      <c r="DZ7" s="25">
        <v>18.28</v>
      </c>
      <c r="EA7" s="25">
        <v>19.61</v>
      </c>
      <c r="EB7" s="25">
        <v>20.73</v>
      </c>
      <c r="EC7" s="25">
        <v>23.75</v>
      </c>
      <c r="ED7" s="25">
        <v>0.73</v>
      </c>
      <c r="EE7" s="25">
        <v>0.36</v>
      </c>
      <c r="EF7" s="25">
        <v>0.28999999999999998</v>
      </c>
      <c r="EG7" s="25">
        <v>0.61</v>
      </c>
      <c r="EH7" s="25">
        <v>0.18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23-018</cp:lastModifiedBy>
  <cp:lastPrinted>2024-02-20T04:44:54Z</cp:lastPrinted>
  <dcterms:created xsi:type="dcterms:W3CDTF">2023-12-05T00:53:05Z</dcterms:created>
  <dcterms:modified xsi:type="dcterms:W3CDTF">2024-02-20T06:12:34Z</dcterms:modified>
  <cp:category/>
</cp:coreProperties>
</file>