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72.16.174.65\料金業務課nas\庶務経理担当（下水）\14財政課調査・依頼\11R5\30_（1.31〆）公営企業に係る経営比較分析表（令和４年度決算）の分析等について\提出分\"/>
    </mc:Choice>
  </mc:AlternateContent>
  <workbookProtection workbookAlgorithmName="SHA-512" workbookHashValue="PvKOAMevel0Vy8IiOqMJxzFnKfBBlst5Xt0ANCwi0CQg6gKoX1gIkcnDqfaRfaB2CvtnFj6r4fWHShEwp50sRA==" workbookSaltValue="OWNdmPLzek/l4ijTz35ncw==" workbookSpinCount="100000" lockStructure="1"/>
  <bookViews>
    <workbookView xWindow="0" yWindow="0" windowWidth="15360" windowHeight="7635"/>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E85" i="4" s="1"/>
  <c r="AH6" i="5"/>
  <c r="AG6" i="5"/>
  <c r="AF6" i="5"/>
  <c r="AE6" i="5"/>
  <c r="AD6" i="5"/>
  <c r="AC6" i="5"/>
  <c r="AB6" i="5"/>
  <c r="AA6" i="5"/>
  <c r="Z6" i="5"/>
  <c r="Y6" i="5"/>
  <c r="X6" i="5"/>
  <c r="W6" i="5"/>
  <c r="V6" i="5"/>
  <c r="AL10" i="4" s="1"/>
  <c r="U6" i="5"/>
  <c r="T6" i="5"/>
  <c r="S6" i="5"/>
  <c r="AL8" i="4" s="1"/>
  <c r="R6" i="5"/>
  <c r="AD10" i="4" s="1"/>
  <c r="Q6" i="5"/>
  <c r="P6" i="5"/>
  <c r="O6" i="5"/>
  <c r="I10" i="4" s="1"/>
  <c r="N6" i="5"/>
  <c r="B10" i="4" s="1"/>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BB10" i="4"/>
  <c r="AT10" i="4"/>
  <c r="W10" i="4"/>
  <c r="P10" i="4"/>
  <c r="BB8" i="4"/>
  <c r="AT8" i="4"/>
  <c r="AD8" i="4"/>
  <c r="W8" i="4"/>
  <c r="P8" i="4"/>
  <c r="B8" i="4"/>
  <c r="B6" i="4"/>
</calcChain>
</file>

<file path=xl/sharedStrings.xml><?xml version="1.0" encoding="utf-8"?>
<sst xmlns="http://schemas.openxmlformats.org/spreadsheetml/2006/main" count="231" uniqueCount="117">
  <si>
    <t>経営比較分析表（令和4年度決算）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</si>
  <si>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</si>
  <si>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</si>
  <si>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</si>
  <si>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</si>
  <si>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</si>
  <si>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</si>
  <si>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</si>
  <si>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</si>
  <si>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</si>
  <si>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</si>
  <si>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</si>
  <si>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</si>
  <si>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</si>
  <si>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</si>
  <si>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</si>
  <si>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</si>
  <si>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</si>
  <si>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</si>
  <si>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</si>
  <si>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</si>
  <si>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</si>
  <si>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</si>
  <si>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令和4年度全国平均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</si>
  <si>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</si>
  <si>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</si>
  <si>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</si>
  <si>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</si>
  <si>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</si>
  <si>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</si>
  <si>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</si>
  <si>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</si>
  <si>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</si>
  <si>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</si>
  <si>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</si>
  <si>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</si>
  <si>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</si>
  <si>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</si>
  <si>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</si>
  <si>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</si>
  <si>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</si>
  <si>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</si>
  <si>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</si>
  <si>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</si>
  <si>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</si>
  <si>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</si>
  <si>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</si>
  <si>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</si>
  <si>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</si>
  <si>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</si>
  <si>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</si>
  <si>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</si>
  <si>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</si>
  <si>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</si>
  <si>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</si>
  <si>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</si>
  <si>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</si>
  <si>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</si>
  <si>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</si>
  <si>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</si>
  <si>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</si>
  <si>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</si>
  <si>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</si>
  <si>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</si>
  <si>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</si>
  <si>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</si>
  <si>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</si>
  <si>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</si>
  <si>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</si>
  <si>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</si>
  <si>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</si>
  <si>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</si>
  <si>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</si>
  <si>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</si>
  <si>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</si>
  <si>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</si>
  <si>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</si>
  <si>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</si>
  <si>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</si>
  <si>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</si>
  <si>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</si>
  <si>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</si>
  <si>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</si>
  <si>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</si>
  <si>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</si>
  <si>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</si>
  <si>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</si>
  <si>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</si>
  <si>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</si>
  <si>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</si>
  <si>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</si>
  <si>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</si>
  <si>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</si>
  <si>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</si>
  <si>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</si>
  <si>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</si>
  <si>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石川県　小松市</t>
  </si>
  <si>
    <t>法適用</t>
  </si>
  <si>
    <t>下水道事業</t>
  </si>
  <si>
    <t>農業集落排水</t>
  </si>
  <si>
    <t>F1</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</si>
  <si>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</si>
  <si>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</si>
  <si>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</si>
  <si>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</si>
  <si>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</si>
  <si>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</si>
  <si>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</si>
  <si>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</si>
  <si>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</si>
  <si>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</si>
  <si>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</si>
  <si>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</si>
  <si>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</si>
  <si>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 xml:space="preserve">平成２９年度より地方公営企業法を適用していますが、各指標は概ね良好な数字となっています。今後は、中山間地の少子高齢化により収益性が減少していくことが予想されます。但し、類似団体や全国平均より良好な経費回収率、水洗化率を維持することで「安全・安心」な下水道事業を推進していきます。
</t>
    <phoneticPr fontId="4"/>
  </si>
  <si>
    <t>法定耐用年数を超える管渠は有りませんが、短い期間において管渠布設工事を集中して行なっており、管渠の更新工事が短期間に集中しないように長寿命化計画を策定のうえ、計画的に更新事業を行う予定です。</t>
    <phoneticPr fontId="4"/>
  </si>
  <si>
    <t>今後も経営改善と老朽化施設の更新を同時に行なっていく必要があります。したがって、経営を圧迫するような過大な投資にならないよう、企業債発行額の上限を設けることにより投資を平準化させ、収支のバランスをとりながら、事業経営を進めていきます。</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</si>
</sst>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E9E8-44B9-81BE-71034BA9E4A8}"/>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0.01</c:v>
                </c:pt>
                <c:pt idx="1">
                  <c:v>0.02</c:v>
                </c:pt>
                <c:pt idx="2">
                  <c:v>0.02</c:v>
                </c:pt>
                <c:pt idx="3">
                  <c:v>0.01</c:v>
                </c:pt>
                <c:pt idx="4">
                  <c:v>0.01</c:v>
                </c:pt>
              </c:numCache>
            </c:numRef>
          </c:val>
          <c:smooth val="0"/>
          <c:extLst>
            <c:ext xmlns:c16="http://schemas.microsoft.com/office/drawing/2014/chart" uri="{C3380CC4-5D6E-409C-BE32-E72D297353CC}">
              <c16:uniqueId val="{00000001-E9E8-44B9-81BE-71034BA9E4A8}"/>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データ!$CM$6:$CQ$6</c:f>
              <c:numCache>
                <c:formatCode>#,##0.00;"△"#,##0.00;"-"</c:formatCode>
                <c:ptCount val="5"/>
                <c:pt idx="0">
                  <c:v>55.57</c:v>
                </c:pt>
                <c:pt idx="1">
                  <c:v>53.82</c:v>
                </c:pt>
                <c:pt idx="2">
                  <c:v>56.1</c:v>
                </c:pt>
                <c:pt idx="3">
                  <c:v>55.34</c:v>
                </c:pt>
                <c:pt idx="4">
                  <c:v>54.89</c:v>
                </c:pt>
              </c:numCache>
            </c:numRef>
          </c:val>
          <c:extLst>
            <c:ext xmlns:c16="http://schemas.microsoft.com/office/drawing/2014/chart" uri="{C3380CC4-5D6E-409C-BE32-E72D297353CC}">
              <c16:uniqueId val="{00000000-CC08-4CE9-8A3B-E845D54F7C4C}"/>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50.68</c:v>
                </c:pt>
                <c:pt idx="1">
                  <c:v>50.14</c:v>
                </c:pt>
                <c:pt idx="2">
                  <c:v>55.26</c:v>
                </c:pt>
                <c:pt idx="3">
                  <c:v>54.54</c:v>
                </c:pt>
                <c:pt idx="4">
                  <c:v>52.9</c:v>
                </c:pt>
              </c:numCache>
            </c:numRef>
          </c:val>
          <c:smooth val="0"/>
          <c:extLst>
            <c:ext xmlns:c16="http://schemas.microsoft.com/office/drawing/2014/chart" uri="{C3380CC4-5D6E-409C-BE32-E72D297353CC}">
              <c16:uniqueId val="{00000001-CC08-4CE9-8A3B-E845D54F7C4C}"/>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データ!$CX$6:$DB$6</c:f>
              <c:numCache>
                <c:formatCode>#,##0.00;"△"#,##0.00;"-"</c:formatCode>
                <c:ptCount val="5"/>
                <c:pt idx="0">
                  <c:v>88.9</c:v>
                </c:pt>
                <c:pt idx="1">
                  <c:v>91.64</c:v>
                </c:pt>
                <c:pt idx="2">
                  <c:v>92.42</c:v>
                </c:pt>
                <c:pt idx="3">
                  <c:v>93.21</c:v>
                </c:pt>
                <c:pt idx="4">
                  <c:v>93.89</c:v>
                </c:pt>
              </c:numCache>
            </c:numRef>
          </c:val>
          <c:extLst>
            <c:ext xmlns:c16="http://schemas.microsoft.com/office/drawing/2014/chart" uri="{C3380CC4-5D6E-409C-BE32-E72D297353CC}">
              <c16:uniqueId val="{00000000-069E-42D8-92BB-7EC6A6567C4C}"/>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84.86</c:v>
                </c:pt>
                <c:pt idx="1">
                  <c:v>84.98</c:v>
                </c:pt>
                <c:pt idx="2">
                  <c:v>90.52</c:v>
                </c:pt>
                <c:pt idx="3">
                  <c:v>90.3</c:v>
                </c:pt>
                <c:pt idx="4">
                  <c:v>90.3</c:v>
                </c:pt>
              </c:numCache>
            </c:numRef>
          </c:val>
          <c:smooth val="0"/>
          <c:extLst>
            <c:ext xmlns:c16="http://schemas.microsoft.com/office/drawing/2014/chart" uri="{C3380CC4-5D6E-409C-BE32-E72D297353CC}">
              <c16:uniqueId val="{00000001-069E-42D8-92BB-7EC6A6567C4C}"/>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データ!$Y$6:$AC$6</c:f>
              <c:numCache>
                <c:formatCode>#,##0.00;"△"#,##0.00;"-"</c:formatCode>
                <c:ptCount val="5"/>
                <c:pt idx="0">
                  <c:v>101.67</c:v>
                </c:pt>
                <c:pt idx="1">
                  <c:v>100.24</c:v>
                </c:pt>
                <c:pt idx="2">
                  <c:v>100.46</c:v>
                </c:pt>
                <c:pt idx="3">
                  <c:v>100.26</c:v>
                </c:pt>
                <c:pt idx="4">
                  <c:v>100.35</c:v>
                </c:pt>
              </c:numCache>
            </c:numRef>
          </c:val>
          <c:extLst>
            <c:ext xmlns:c16="http://schemas.microsoft.com/office/drawing/2014/chart" uri="{C3380CC4-5D6E-409C-BE32-E72D297353CC}">
              <c16:uniqueId val="{00000000-D56D-47CC-96D4-A8646288DEF6}"/>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101.77</c:v>
                </c:pt>
                <c:pt idx="1">
                  <c:v>103.6</c:v>
                </c:pt>
                <c:pt idx="2">
                  <c:v>103.09</c:v>
                </c:pt>
                <c:pt idx="3">
                  <c:v>102.11</c:v>
                </c:pt>
                <c:pt idx="4">
                  <c:v>101.91</c:v>
                </c:pt>
              </c:numCache>
            </c:numRef>
          </c:val>
          <c:smooth val="0"/>
          <c:extLst>
            <c:ext xmlns:c16="http://schemas.microsoft.com/office/drawing/2014/chart" uri="{C3380CC4-5D6E-409C-BE32-E72D297353CC}">
              <c16:uniqueId val="{00000001-D56D-47CC-96D4-A8646288DEF6}"/>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データ!$DI$6:$DM$6</c:f>
              <c:numCache>
                <c:formatCode>#,##0.00;"△"#,##0.00;"-"</c:formatCode>
                <c:ptCount val="5"/>
                <c:pt idx="0">
                  <c:v>8.11</c:v>
                </c:pt>
                <c:pt idx="1">
                  <c:v>11.37</c:v>
                </c:pt>
                <c:pt idx="2">
                  <c:v>14.45</c:v>
                </c:pt>
                <c:pt idx="3">
                  <c:v>17.600000000000001</c:v>
                </c:pt>
                <c:pt idx="4">
                  <c:v>20.38</c:v>
                </c:pt>
              </c:numCache>
            </c:numRef>
          </c:val>
          <c:extLst>
            <c:ext xmlns:c16="http://schemas.microsoft.com/office/drawing/2014/chart" uri="{C3380CC4-5D6E-409C-BE32-E72D297353CC}">
              <c16:uniqueId val="{00000000-3992-473B-ACDA-8F44DD1F24A6}"/>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24.13</c:v>
                </c:pt>
                <c:pt idx="1">
                  <c:v>23.06</c:v>
                </c:pt>
                <c:pt idx="2">
                  <c:v>24.8</c:v>
                </c:pt>
                <c:pt idx="3">
                  <c:v>28.12</c:v>
                </c:pt>
                <c:pt idx="4">
                  <c:v>28.79</c:v>
                </c:pt>
              </c:numCache>
            </c:numRef>
          </c:val>
          <c:smooth val="0"/>
          <c:extLst>
            <c:ext xmlns:c16="http://schemas.microsoft.com/office/drawing/2014/chart" uri="{C3380CC4-5D6E-409C-BE32-E72D297353CC}">
              <c16:uniqueId val="{00000001-3992-473B-ACDA-8F44DD1F24A6}"/>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A13B-4CA5-B006-D18A11356D08}"/>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A13B-4CA5-B006-D18A11356D08}"/>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データ!$AJ$6:$AN$6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6F06-4BFD-A42F-46DFF7BE64AC}"/>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227.4</c:v>
                </c:pt>
                <c:pt idx="1">
                  <c:v>193.99</c:v>
                </c:pt>
                <c:pt idx="2">
                  <c:v>101.24</c:v>
                </c:pt>
                <c:pt idx="3">
                  <c:v>124.9</c:v>
                </c:pt>
                <c:pt idx="4">
                  <c:v>124.8</c:v>
                </c:pt>
              </c:numCache>
            </c:numRef>
          </c:val>
          <c:smooth val="0"/>
          <c:extLst>
            <c:ext xmlns:c16="http://schemas.microsoft.com/office/drawing/2014/chart" uri="{C3380CC4-5D6E-409C-BE32-E72D297353CC}">
              <c16:uniqueId val="{00000001-6F06-4BFD-A42F-46DFF7BE64AC}"/>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データ!$AU$6:$AY$6</c:f>
              <c:numCache>
                <c:formatCode>#,##0.00;"△"#,##0.00;"-"</c:formatCode>
                <c:ptCount val="5"/>
                <c:pt idx="0">
                  <c:v>37.58</c:v>
                </c:pt>
                <c:pt idx="1">
                  <c:v>29.28</c:v>
                </c:pt>
                <c:pt idx="2">
                  <c:v>24.05</c:v>
                </c:pt>
                <c:pt idx="3">
                  <c:v>19.25</c:v>
                </c:pt>
                <c:pt idx="4">
                  <c:v>20.84</c:v>
                </c:pt>
              </c:numCache>
            </c:numRef>
          </c:val>
          <c:extLst>
            <c:ext xmlns:c16="http://schemas.microsoft.com/office/drawing/2014/chart" uri="{C3380CC4-5D6E-409C-BE32-E72D297353CC}">
              <c16:uniqueId val="{00000000-E928-469A-9011-414CAC5F3FB5}"/>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29.54</c:v>
                </c:pt>
                <c:pt idx="1">
                  <c:v>26.99</c:v>
                </c:pt>
                <c:pt idx="2">
                  <c:v>37.24</c:v>
                </c:pt>
                <c:pt idx="3">
                  <c:v>33.58</c:v>
                </c:pt>
                <c:pt idx="4">
                  <c:v>35.42</c:v>
                </c:pt>
              </c:numCache>
            </c:numRef>
          </c:val>
          <c:smooth val="0"/>
          <c:extLst>
            <c:ext xmlns:c16="http://schemas.microsoft.com/office/drawing/2014/chart" uri="{C3380CC4-5D6E-409C-BE32-E72D297353CC}">
              <c16:uniqueId val="{00000001-E928-469A-9011-414CAC5F3FB5}"/>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データ!$BF$6:$BJ$6</c:f>
              <c:numCache>
                <c:formatCode>#,##0.00;"△"#,##0.00;"-"</c:formatCode>
                <c:ptCount val="5"/>
                <c:pt idx="0">
                  <c:v>1746.55</c:v>
                </c:pt>
                <c:pt idx="1">
                  <c:v>1752.66</c:v>
                </c:pt>
                <c:pt idx="2">
                  <c:v>1621.95</c:v>
                </c:pt>
                <c:pt idx="3">
                  <c:v>1561.63</c:v>
                </c:pt>
                <c:pt idx="4">
                  <c:v>1516.11</c:v>
                </c:pt>
              </c:numCache>
            </c:numRef>
          </c:val>
          <c:extLst>
            <c:ext xmlns:c16="http://schemas.microsoft.com/office/drawing/2014/chart" uri="{C3380CC4-5D6E-409C-BE32-E72D297353CC}">
              <c16:uniqueId val="{00000000-6E00-4A82-A4BA-F46266075CAE}"/>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789.46</c:v>
                </c:pt>
                <c:pt idx="1">
                  <c:v>826.83</c:v>
                </c:pt>
                <c:pt idx="2">
                  <c:v>783.8</c:v>
                </c:pt>
                <c:pt idx="3">
                  <c:v>778.81</c:v>
                </c:pt>
                <c:pt idx="4">
                  <c:v>718.49</c:v>
                </c:pt>
              </c:numCache>
            </c:numRef>
          </c:val>
          <c:smooth val="0"/>
          <c:extLst>
            <c:ext xmlns:c16="http://schemas.microsoft.com/office/drawing/2014/chart" uri="{C3380CC4-5D6E-409C-BE32-E72D297353CC}">
              <c16:uniqueId val="{00000001-6E00-4A82-A4BA-F46266075CAE}"/>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データ!$BQ$6:$BU$6</c:f>
              <c:numCache>
                <c:formatCode>#,##0.00;"△"#,##0.00;"-"</c:formatCode>
                <c:ptCount val="5"/>
                <c:pt idx="0">
                  <c:v>90.1</c:v>
                </c:pt>
                <c:pt idx="1">
                  <c:v>87.39</c:v>
                </c:pt>
                <c:pt idx="2">
                  <c:v>87.89</c:v>
                </c:pt>
                <c:pt idx="3">
                  <c:v>87.92</c:v>
                </c:pt>
                <c:pt idx="4">
                  <c:v>87.55</c:v>
                </c:pt>
              </c:numCache>
            </c:numRef>
          </c:val>
          <c:extLst>
            <c:ext xmlns:c16="http://schemas.microsoft.com/office/drawing/2014/chart" uri="{C3380CC4-5D6E-409C-BE32-E72D297353CC}">
              <c16:uniqueId val="{00000000-6FB7-4836-B21C-573CDF3B2B8D}"/>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57.77</c:v>
                </c:pt>
                <c:pt idx="1">
                  <c:v>57.31</c:v>
                </c:pt>
                <c:pt idx="2">
                  <c:v>68.11</c:v>
                </c:pt>
                <c:pt idx="3">
                  <c:v>67.23</c:v>
                </c:pt>
                <c:pt idx="4">
                  <c:v>61.82</c:v>
                </c:pt>
              </c:numCache>
            </c:numRef>
          </c:val>
          <c:smooth val="0"/>
          <c:extLst>
            <c:ext xmlns:c16="http://schemas.microsoft.com/office/drawing/2014/chart" uri="{C3380CC4-5D6E-409C-BE32-E72D297353CC}">
              <c16:uniqueId val="{00000001-6FB7-4836-B21C-573CDF3B2B8D}"/>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"R"dd</c:formatCode>
                <c:ptCount val="5"/>
                <c:pt idx="0" formatCode="&quot;H&quot;yy">
                  <c:v>47484</c:v>
                </c:pt>
                <c:pt idx="1">
                  <c:v>47849</c:v>
                </c:pt>
                <c:pt idx="2">
                  <c:v>48215</c:v>
                </c:pt>
                <c:pt idx="3">
                  <c:v>48582</c:v>
                </c:pt>
                <c:pt idx="4">
                  <c:v>48948</c:v>
                </c:pt>
              </c:numCache>
            </c:numRef>
          </c:cat>
          <c:val>
            <c:numRef>
              <c:f>データ!$CB$6:$CF$6</c:f>
              <c:numCache>
                <c:formatCode>#,##0.00;"△"#,##0.00;"-"</c:formatCode>
                <c:ptCount val="5"/>
                <c:pt idx="0">
                  <c:v>150</c:v>
                </c:pt>
                <c:pt idx="1">
                  <c:v>153.34</c:v>
                </c:pt>
                <c:pt idx="2">
                  <c:v>153.22999999999999</c:v>
                </c:pt>
                <c:pt idx="3">
                  <c:v>153.28</c:v>
                </c:pt>
                <c:pt idx="4">
                  <c:v>153.30000000000001</c:v>
                </c:pt>
              </c:numCache>
            </c:numRef>
          </c:val>
          <c:extLst>
            <c:ext xmlns:c16="http://schemas.microsoft.com/office/drawing/2014/chart" uri="{C3380CC4-5D6E-409C-BE32-E72D297353CC}">
              <c16:uniqueId val="{00000000-2157-48F7-872C-C336DAD53A77}"/>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274.35000000000002</c:v>
                </c:pt>
                <c:pt idx="1">
                  <c:v>273.52</c:v>
                </c:pt>
                <c:pt idx="2">
                  <c:v>222.41</c:v>
                </c:pt>
                <c:pt idx="3">
                  <c:v>228.21</c:v>
                </c:pt>
                <c:pt idx="4">
                  <c:v>246.9</c:v>
                </c:pt>
              </c:numCache>
            </c:numRef>
          </c:val>
          <c:smooth val="0"/>
          <c:extLst>
            <c:ext xmlns:c16="http://schemas.microsoft.com/office/drawing/2014/chart" uri="{C3380CC4-5D6E-409C-BE32-E72D297353CC}">
              <c16:uniqueId val="{00000001-2157-48F7-872C-C336DAD53A77}"/>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【103.61】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【133.62】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【36.94】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【809.19】</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【52.55】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【273.68】</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【27.11】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N32" zoomScaleNormal="100" workbookViewId="0">
      <selection activeCell="BL83" sqref="BL8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67" t="s">
        <v>0</v>
      </c>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c r="AK2" s="67"/>
      <c r="AL2" s="67"/>
      <c r="AM2" s="67"/>
      <c r="AN2" s="67"/>
      <c r="AO2" s="67"/>
      <c r="AP2" s="67"/>
      <c r="AQ2" s="67"/>
      <c r="AR2" s="67"/>
      <c r="AS2" s="67"/>
      <c r="AT2" s="67"/>
      <c r="AU2" s="67"/>
      <c r="AV2" s="67"/>
      <c r="AW2" s="67"/>
      <c r="AX2" s="67"/>
      <c r="AY2" s="67"/>
      <c r="AZ2" s="67"/>
      <c r="BA2" s="67"/>
      <c r="BB2" s="67"/>
      <c r="BC2" s="67"/>
      <c r="BD2" s="67"/>
      <c r="BE2" s="67"/>
      <c r="BF2" s="67"/>
      <c r="BG2" s="67"/>
      <c r="BH2" s="67"/>
      <c r="BI2" s="67"/>
      <c r="BJ2" s="67"/>
      <c r="BK2" s="67"/>
      <c r="BL2" s="67"/>
      <c r="BM2" s="67"/>
      <c r="BN2" s="67"/>
      <c r="BO2" s="67"/>
      <c r="BP2" s="67"/>
      <c r="BQ2" s="67"/>
      <c r="BR2" s="67"/>
      <c r="BS2" s="67"/>
      <c r="BT2" s="67"/>
      <c r="BU2" s="67"/>
      <c r="BV2" s="67"/>
      <c r="BW2" s="67"/>
      <c r="BX2" s="67"/>
      <c r="BY2" s="67"/>
      <c r="BZ2" s="67"/>
    </row>
    <row r="3" spans="1:78" ht="9.75" customHeight="1" x14ac:dyDescent="0.15">
      <c r="A3" s="2"/>
      <c r="B3" s="67"/>
      <c r="C3" s="67"/>
      <c r="D3" s="67"/>
      <c r="E3" s="67"/>
      <c r="F3" s="67"/>
      <c r="G3" s="67"/>
      <c r="H3" s="67"/>
      <c r="I3" s="67"/>
      <c r="J3" s="67"/>
      <c r="K3" s="67"/>
      <c r="L3" s="67"/>
      <c r="M3" s="67"/>
      <c r="N3" s="67"/>
      <c r="O3" s="67"/>
      <c r="P3" s="67"/>
      <c r="Q3" s="67"/>
      <c r="R3" s="67"/>
      <c r="S3" s="67"/>
      <c r="T3" s="67"/>
      <c r="U3" s="67"/>
      <c r="V3" s="67"/>
      <c r="W3" s="67"/>
      <c r="X3" s="67"/>
      <c r="Y3" s="67"/>
      <c r="Z3" s="67"/>
      <c r="AA3" s="67"/>
      <c r="AB3" s="67"/>
      <c r="AC3" s="67"/>
      <c r="AD3" s="67"/>
      <c r="AE3" s="67"/>
      <c r="AF3" s="67"/>
      <c r="AG3" s="67"/>
      <c r="AH3" s="67"/>
      <c r="AI3" s="67"/>
      <c r="AJ3" s="67"/>
      <c r="AK3" s="67"/>
      <c r="AL3" s="67"/>
      <c r="AM3" s="67"/>
      <c r="AN3" s="67"/>
      <c r="AO3" s="67"/>
      <c r="AP3" s="67"/>
      <c r="AQ3" s="67"/>
      <c r="AR3" s="67"/>
      <c r="AS3" s="67"/>
      <c r="AT3" s="67"/>
      <c r="AU3" s="67"/>
      <c r="AV3" s="67"/>
      <c r="AW3" s="67"/>
      <c r="AX3" s="67"/>
      <c r="AY3" s="67"/>
      <c r="AZ3" s="67"/>
      <c r="BA3" s="67"/>
      <c r="BB3" s="67"/>
      <c r="BC3" s="67"/>
      <c r="BD3" s="67"/>
      <c r="BE3" s="67"/>
      <c r="BF3" s="67"/>
      <c r="BG3" s="67"/>
      <c r="BH3" s="67"/>
      <c r="BI3" s="67"/>
      <c r="BJ3" s="67"/>
      <c r="BK3" s="67"/>
      <c r="BL3" s="67"/>
      <c r="BM3" s="67"/>
      <c r="BN3" s="67"/>
      <c r="BO3" s="67"/>
      <c r="BP3" s="67"/>
      <c r="BQ3" s="67"/>
      <c r="BR3" s="67"/>
      <c r="BS3" s="67"/>
      <c r="BT3" s="67"/>
      <c r="BU3" s="67"/>
      <c r="BV3" s="67"/>
      <c r="BW3" s="67"/>
      <c r="BX3" s="67"/>
      <c r="BY3" s="67"/>
      <c r="BZ3" s="67"/>
    </row>
    <row r="4" spans="1:78" ht="9.75" customHeight="1" x14ac:dyDescent="0.15">
      <c r="A4" s="2"/>
      <c r="B4" s="67"/>
      <c r="C4" s="67"/>
      <c r="D4" s="67"/>
      <c r="E4" s="67"/>
      <c r="F4" s="67"/>
      <c r="G4" s="67"/>
      <c r="H4" s="67"/>
      <c r="I4" s="67"/>
      <c r="J4" s="67"/>
      <c r="K4" s="67"/>
      <c r="L4" s="67"/>
      <c r="M4" s="67"/>
      <c r="N4" s="67"/>
      <c r="O4" s="67"/>
      <c r="P4" s="67"/>
      <c r="Q4" s="67"/>
      <c r="R4" s="67"/>
      <c r="S4" s="67"/>
      <c r="T4" s="67"/>
      <c r="U4" s="67"/>
      <c r="V4" s="67"/>
      <c r="W4" s="67"/>
      <c r="X4" s="67"/>
      <c r="Y4" s="67"/>
      <c r="Z4" s="67"/>
      <c r="AA4" s="67"/>
      <c r="AB4" s="67"/>
      <c r="AC4" s="67"/>
      <c r="AD4" s="67"/>
      <c r="AE4" s="67"/>
      <c r="AF4" s="67"/>
      <c r="AG4" s="67"/>
      <c r="AH4" s="67"/>
      <c r="AI4" s="67"/>
      <c r="AJ4" s="67"/>
      <c r="AK4" s="67"/>
      <c r="AL4" s="67"/>
      <c r="AM4" s="67"/>
      <c r="AN4" s="67"/>
      <c r="AO4" s="67"/>
      <c r="AP4" s="67"/>
      <c r="AQ4" s="67"/>
      <c r="AR4" s="67"/>
      <c r="AS4" s="67"/>
      <c r="AT4" s="67"/>
      <c r="AU4" s="67"/>
      <c r="AV4" s="67"/>
      <c r="AW4" s="67"/>
      <c r="AX4" s="67"/>
      <c r="AY4" s="67"/>
      <c r="AZ4" s="67"/>
      <c r="BA4" s="67"/>
      <c r="BB4" s="67"/>
      <c r="BC4" s="67"/>
      <c r="BD4" s="67"/>
      <c r="BE4" s="67"/>
      <c r="BF4" s="67"/>
      <c r="BG4" s="67"/>
      <c r="BH4" s="67"/>
      <c r="BI4" s="67"/>
      <c r="BJ4" s="67"/>
      <c r="BK4" s="67"/>
      <c r="BL4" s="67"/>
      <c r="BM4" s="67"/>
      <c r="BN4" s="67"/>
      <c r="BO4" s="67"/>
      <c r="BP4" s="67"/>
      <c r="BQ4" s="67"/>
      <c r="BR4" s="67"/>
      <c r="BS4" s="67"/>
      <c r="BT4" s="67"/>
      <c r="BU4" s="67"/>
      <c r="BV4" s="67"/>
      <c r="BW4" s="67"/>
      <c r="BX4" s="67"/>
      <c r="BY4" s="67"/>
      <c r="BZ4" s="67"/>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68" t="str">
        <f>データ!H6</f>
        <v>石川県　小松市</v>
      </c>
      <c r="C6" s="68"/>
      <c r="D6" s="68"/>
      <c r="E6" s="68"/>
      <c r="F6" s="68"/>
      <c r="G6" s="68"/>
      <c r="H6" s="68"/>
      <c r="I6" s="68"/>
      <c r="J6" s="68"/>
      <c r="K6" s="68"/>
      <c r="L6" s="68"/>
      <c r="M6" s="68"/>
      <c r="N6" s="68"/>
      <c r="O6" s="68"/>
      <c r="P6" s="68"/>
      <c r="Q6" s="68"/>
      <c r="R6" s="68"/>
      <c r="S6" s="68"/>
      <c r="T6" s="68"/>
      <c r="U6" s="68"/>
      <c r="V6" s="68"/>
      <c r="W6" s="68"/>
      <c r="X6" s="68"/>
      <c r="Y6" s="68"/>
      <c r="Z6" s="68"/>
      <c r="AA6" s="68"/>
      <c r="AB6" s="68"/>
      <c r="AC6" s="68"/>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7" t="s">
        <v>1</v>
      </c>
      <c r="C7" s="47"/>
      <c r="D7" s="47"/>
      <c r="E7" s="47"/>
      <c r="F7" s="47"/>
      <c r="G7" s="47"/>
      <c r="H7" s="47"/>
      <c r="I7" s="47" t="s">
        <v>2</v>
      </c>
      <c r="J7" s="47"/>
      <c r="K7" s="47"/>
      <c r="L7" s="47"/>
      <c r="M7" s="47"/>
      <c r="N7" s="47"/>
      <c r="O7" s="47"/>
      <c r="P7" s="47" t="s">
        <v>3</v>
      </c>
      <c r="Q7" s="47"/>
      <c r="R7" s="47"/>
      <c r="S7" s="47"/>
      <c r="T7" s="47"/>
      <c r="U7" s="47"/>
      <c r="V7" s="47"/>
      <c r="W7" s="47" t="s">
        <v>4</v>
      </c>
      <c r="X7" s="47"/>
      <c r="Y7" s="47"/>
      <c r="Z7" s="47"/>
      <c r="AA7" s="47"/>
      <c r="AB7" s="47"/>
      <c r="AC7" s="47"/>
      <c r="AD7" s="47" t="s">
        <v>5</v>
      </c>
      <c r="AE7" s="47"/>
      <c r="AF7" s="47"/>
      <c r="AG7" s="47"/>
      <c r="AH7" s="47"/>
      <c r="AI7" s="47"/>
      <c r="AJ7" s="47"/>
      <c r="AK7" s="3"/>
      <c r="AL7" s="47" t="s">
        <v>6</v>
      </c>
      <c r="AM7" s="47"/>
      <c r="AN7" s="47"/>
      <c r="AO7" s="47"/>
      <c r="AP7" s="47"/>
      <c r="AQ7" s="47"/>
      <c r="AR7" s="47"/>
      <c r="AS7" s="47"/>
      <c r="AT7" s="47" t="s">
        <v>7</v>
      </c>
      <c r="AU7" s="47"/>
      <c r="AV7" s="47"/>
      <c r="AW7" s="47"/>
      <c r="AX7" s="47"/>
      <c r="AY7" s="47"/>
      <c r="AZ7" s="47"/>
      <c r="BA7" s="47"/>
      <c r="BB7" s="47" t="s">
        <v>8</v>
      </c>
      <c r="BC7" s="47"/>
      <c r="BD7" s="47"/>
      <c r="BE7" s="47"/>
      <c r="BF7" s="47"/>
      <c r="BG7" s="47"/>
      <c r="BH7" s="47"/>
      <c r="BI7" s="47"/>
      <c r="BJ7" s="3"/>
      <c r="BK7" s="3"/>
      <c r="BL7" s="69" t="s">
        <v>9</v>
      </c>
      <c r="BM7" s="70"/>
      <c r="BN7" s="70"/>
      <c r="BO7" s="70"/>
      <c r="BP7" s="70"/>
      <c r="BQ7" s="70"/>
      <c r="BR7" s="70"/>
      <c r="BS7" s="70"/>
      <c r="BT7" s="70"/>
      <c r="BU7" s="70"/>
      <c r="BV7" s="70"/>
      <c r="BW7" s="70"/>
      <c r="BX7" s="70"/>
      <c r="BY7" s="71"/>
    </row>
    <row r="8" spans="1:78" ht="18.75" customHeight="1" x14ac:dyDescent="0.15">
      <c r="A8" s="2"/>
      <c r="B8" s="65" t="str">
        <f>データ!I6</f>
        <v>法適用</v>
      </c>
      <c r="C8" s="65"/>
      <c r="D8" s="65"/>
      <c r="E8" s="65"/>
      <c r="F8" s="65"/>
      <c r="G8" s="65"/>
      <c r="H8" s="65"/>
      <c r="I8" s="65" t="str">
        <f>データ!J6</f>
        <v>下水道事業</v>
      </c>
      <c r="J8" s="65"/>
      <c r="K8" s="65"/>
      <c r="L8" s="65"/>
      <c r="M8" s="65"/>
      <c r="N8" s="65"/>
      <c r="O8" s="65"/>
      <c r="P8" s="65" t="str">
        <f>データ!K6</f>
        <v>農業集落排水</v>
      </c>
      <c r="Q8" s="65"/>
      <c r="R8" s="65"/>
      <c r="S8" s="65"/>
      <c r="T8" s="65"/>
      <c r="U8" s="65"/>
      <c r="V8" s="65"/>
      <c r="W8" s="65" t="str">
        <f>データ!L6</f>
        <v>F1</v>
      </c>
      <c r="X8" s="65"/>
      <c r="Y8" s="65"/>
      <c r="Z8" s="65"/>
      <c r="AA8" s="65"/>
      <c r="AB8" s="65"/>
      <c r="AC8" s="65"/>
      <c r="AD8" s="66" t="str">
        <f>データ!$M$6</f>
        <v>非設置</v>
      </c>
      <c r="AE8" s="66"/>
      <c r="AF8" s="66"/>
      <c r="AG8" s="66"/>
      <c r="AH8" s="66"/>
      <c r="AI8" s="66"/>
      <c r="AJ8" s="66"/>
      <c r="AK8" s="3"/>
      <c r="AL8" s="46">
        <f>データ!S6</f>
        <v>106405</v>
      </c>
      <c r="AM8" s="46"/>
      <c r="AN8" s="46"/>
      <c r="AO8" s="46"/>
      <c r="AP8" s="46"/>
      <c r="AQ8" s="46"/>
      <c r="AR8" s="46"/>
      <c r="AS8" s="46"/>
      <c r="AT8" s="45">
        <f>データ!T6</f>
        <v>371.05</v>
      </c>
      <c r="AU8" s="45"/>
      <c r="AV8" s="45"/>
      <c r="AW8" s="45"/>
      <c r="AX8" s="45"/>
      <c r="AY8" s="45"/>
      <c r="AZ8" s="45"/>
      <c r="BA8" s="45"/>
      <c r="BB8" s="45">
        <f>データ!U6</f>
        <v>286.77</v>
      </c>
      <c r="BC8" s="45"/>
      <c r="BD8" s="45"/>
      <c r="BE8" s="45"/>
      <c r="BF8" s="45"/>
      <c r="BG8" s="45"/>
      <c r="BH8" s="45"/>
      <c r="BI8" s="45"/>
      <c r="BJ8" s="3"/>
      <c r="BK8" s="3"/>
      <c r="BL8" s="61" t="s">
        <v>10</v>
      </c>
      <c r="BM8" s="62"/>
      <c r="BN8" s="63" t="s">
        <v>11</v>
      </c>
      <c r="BO8" s="63"/>
      <c r="BP8" s="63"/>
      <c r="BQ8" s="63"/>
      <c r="BR8" s="63"/>
      <c r="BS8" s="63"/>
      <c r="BT8" s="63"/>
      <c r="BU8" s="63"/>
      <c r="BV8" s="63"/>
      <c r="BW8" s="63"/>
      <c r="BX8" s="63"/>
      <c r="BY8" s="64"/>
    </row>
    <row r="9" spans="1:78" ht="18.75" customHeight="1" x14ac:dyDescent="0.15">
      <c r="A9" s="2"/>
      <c r="B9" s="47" t="s">
        <v>12</v>
      </c>
      <c r="C9" s="47"/>
      <c r="D9" s="47"/>
      <c r="E9" s="47"/>
      <c r="F9" s="47"/>
      <c r="G9" s="47"/>
      <c r="H9" s="47"/>
      <c r="I9" s="47" t="s">
        <v>13</v>
      </c>
      <c r="J9" s="47"/>
      <c r="K9" s="47"/>
      <c r="L9" s="47"/>
      <c r="M9" s="47"/>
      <c r="N9" s="47"/>
      <c r="O9" s="47"/>
      <c r="P9" s="47" t="s">
        <v>14</v>
      </c>
      <c r="Q9" s="47"/>
      <c r="R9" s="47"/>
      <c r="S9" s="47"/>
      <c r="T9" s="47"/>
      <c r="U9" s="47"/>
      <c r="V9" s="47"/>
      <c r="W9" s="47" t="s">
        <v>15</v>
      </c>
      <c r="X9" s="47"/>
      <c r="Y9" s="47"/>
      <c r="Z9" s="47"/>
      <c r="AA9" s="47"/>
      <c r="AB9" s="47"/>
      <c r="AC9" s="47"/>
      <c r="AD9" s="47" t="s">
        <v>16</v>
      </c>
      <c r="AE9" s="47"/>
      <c r="AF9" s="47"/>
      <c r="AG9" s="47"/>
      <c r="AH9" s="47"/>
      <c r="AI9" s="47"/>
      <c r="AJ9" s="47"/>
      <c r="AK9" s="3"/>
      <c r="AL9" s="47" t="s">
        <v>17</v>
      </c>
      <c r="AM9" s="47"/>
      <c r="AN9" s="47"/>
      <c r="AO9" s="47"/>
      <c r="AP9" s="47"/>
      <c r="AQ9" s="47"/>
      <c r="AR9" s="47"/>
      <c r="AS9" s="47"/>
      <c r="AT9" s="47" t="s">
        <v>18</v>
      </c>
      <c r="AU9" s="47"/>
      <c r="AV9" s="47"/>
      <c r="AW9" s="47"/>
      <c r="AX9" s="47"/>
      <c r="AY9" s="47"/>
      <c r="AZ9" s="47"/>
      <c r="BA9" s="47"/>
      <c r="BB9" s="47" t="s">
        <v>19</v>
      </c>
      <c r="BC9" s="47"/>
      <c r="BD9" s="47"/>
      <c r="BE9" s="47"/>
      <c r="BF9" s="47"/>
      <c r="BG9" s="47"/>
      <c r="BH9" s="47"/>
      <c r="BI9" s="47"/>
      <c r="BJ9" s="3"/>
      <c r="BK9" s="3"/>
      <c r="BL9" s="48" t="s">
        <v>20</v>
      </c>
      <c r="BM9" s="49"/>
      <c r="BN9" s="50" t="s">
        <v>21</v>
      </c>
      <c r="BO9" s="50"/>
      <c r="BP9" s="50"/>
      <c r="BQ9" s="50"/>
      <c r="BR9" s="50"/>
      <c r="BS9" s="50"/>
      <c r="BT9" s="50"/>
      <c r="BU9" s="50"/>
      <c r="BV9" s="50"/>
      <c r="BW9" s="50"/>
      <c r="BX9" s="50"/>
      <c r="BY9" s="51"/>
    </row>
    <row r="10" spans="1:78" ht="18.75" customHeight="1" x14ac:dyDescent="0.15">
      <c r="A10" s="2"/>
      <c r="B10" s="45" t="str">
        <f>データ!N6</f>
        <v>-</v>
      </c>
      <c r="C10" s="45"/>
      <c r="D10" s="45"/>
      <c r="E10" s="45"/>
      <c r="F10" s="45"/>
      <c r="G10" s="45"/>
      <c r="H10" s="45"/>
      <c r="I10" s="45">
        <f>データ!O6</f>
        <v>50.2</v>
      </c>
      <c r="J10" s="45"/>
      <c r="K10" s="45"/>
      <c r="L10" s="45"/>
      <c r="M10" s="45"/>
      <c r="N10" s="45"/>
      <c r="O10" s="45"/>
      <c r="P10" s="45">
        <f>データ!P6</f>
        <v>5.98</v>
      </c>
      <c r="Q10" s="45"/>
      <c r="R10" s="45"/>
      <c r="S10" s="45"/>
      <c r="T10" s="45"/>
      <c r="U10" s="45"/>
      <c r="V10" s="45"/>
      <c r="W10" s="45">
        <f>データ!Q6</f>
        <v>93.48</v>
      </c>
      <c r="X10" s="45"/>
      <c r="Y10" s="45"/>
      <c r="Z10" s="45"/>
      <c r="AA10" s="45"/>
      <c r="AB10" s="45"/>
      <c r="AC10" s="45"/>
      <c r="AD10" s="46">
        <f>データ!R6</f>
        <v>2530</v>
      </c>
      <c r="AE10" s="46"/>
      <c r="AF10" s="46"/>
      <c r="AG10" s="46"/>
      <c r="AH10" s="46"/>
      <c r="AI10" s="46"/>
      <c r="AJ10" s="46"/>
      <c r="AK10" s="2"/>
      <c r="AL10" s="46">
        <f>データ!V6</f>
        <v>6350</v>
      </c>
      <c r="AM10" s="46"/>
      <c r="AN10" s="46"/>
      <c r="AO10" s="46"/>
      <c r="AP10" s="46"/>
      <c r="AQ10" s="46"/>
      <c r="AR10" s="46"/>
      <c r="AS10" s="46"/>
      <c r="AT10" s="45">
        <f>データ!W6</f>
        <v>3.38</v>
      </c>
      <c r="AU10" s="45"/>
      <c r="AV10" s="45"/>
      <c r="AW10" s="45"/>
      <c r="AX10" s="45"/>
      <c r="AY10" s="45"/>
      <c r="AZ10" s="45"/>
      <c r="BA10" s="45"/>
      <c r="BB10" s="45">
        <f>データ!X6</f>
        <v>1878.7</v>
      </c>
      <c r="BC10" s="45"/>
      <c r="BD10" s="45"/>
      <c r="BE10" s="45"/>
      <c r="BF10" s="45"/>
      <c r="BG10" s="45"/>
      <c r="BH10" s="45"/>
      <c r="BI10" s="45"/>
      <c r="BJ10" s="2"/>
      <c r="BK10" s="2"/>
      <c r="BL10" s="52" t="s">
        <v>22</v>
      </c>
      <c r="BM10" s="53"/>
      <c r="BN10" s="54" t="s">
        <v>23</v>
      </c>
      <c r="BO10" s="54"/>
      <c r="BP10" s="54"/>
      <c r="BQ10" s="54"/>
      <c r="BR10" s="54"/>
      <c r="BS10" s="54"/>
      <c r="BT10" s="54"/>
      <c r="BU10" s="54"/>
      <c r="BV10" s="54"/>
      <c r="BW10" s="54"/>
      <c r="BX10" s="54"/>
      <c r="BY10" s="5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24</v>
      </c>
      <c r="BM11" s="56"/>
      <c r="BN11" s="56"/>
      <c r="BO11" s="56"/>
      <c r="BP11" s="56"/>
      <c r="BQ11" s="56"/>
      <c r="BR11" s="56"/>
      <c r="BS11" s="56"/>
      <c r="BT11" s="56"/>
      <c r="BU11" s="56"/>
      <c r="BV11" s="56"/>
      <c r="BW11" s="56"/>
      <c r="BX11" s="56"/>
      <c r="BY11" s="56"/>
      <c r="BZ11" s="56"/>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x14ac:dyDescent="0.15">
      <c r="A14" s="2"/>
      <c r="B14" s="58" t="s">
        <v>25</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38" t="s">
        <v>26</v>
      </c>
      <c r="BM14" s="39"/>
      <c r="BN14" s="39"/>
      <c r="BO14" s="39"/>
      <c r="BP14" s="39"/>
      <c r="BQ14" s="39"/>
      <c r="BR14" s="39"/>
      <c r="BS14" s="39"/>
      <c r="BT14" s="39"/>
      <c r="BU14" s="39"/>
      <c r="BV14" s="39"/>
      <c r="BW14" s="39"/>
      <c r="BX14" s="39"/>
      <c r="BY14" s="39"/>
      <c r="BZ14" s="40"/>
    </row>
    <row r="15" spans="1:78" ht="13.5" customHeight="1" x14ac:dyDescent="0.15">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15">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15">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15">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15">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15">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15">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15">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15">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15">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15">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15">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15">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15">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15">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15">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15">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15">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15">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15">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15">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15">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15">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15">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15">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15">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15">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15">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15">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15">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15">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15">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15">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15">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15">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15">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15">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15">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15">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15">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15">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15">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15">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15">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15">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15">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15">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15">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15">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15">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15">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15">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15">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15">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15">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15">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15">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15">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15">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15">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15">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15">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15">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15">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15">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15">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15">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15">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15">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15">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15">
      <c r="B85" s="12"/>
      <c r="C85" s="12"/>
      <c r="D85" s="12"/>
      <c r="E85" s="12" t="str">
        <f>データ!AI6</f>
        <v>【103.61】</v>
      </c>
      <c r="F85" s="12" t="str">
        <f>データ!AT6</f>
        <v>【133.62】</v>
      </c>
      <c r="G85" s="12" t="str">
        <f>データ!BE6</f>
        <v>【36.94】</v>
      </c>
      <c r="H85" s="12" t="str">
        <f>データ!BP6</f>
        <v>【809.19】</v>
      </c>
      <c r="I85" s="12" t="str">
        <f>データ!CA6</f>
        <v>【57.02】</v>
      </c>
      <c r="J85" s="12" t="str">
        <f>データ!CL6</f>
        <v>【273.68】</v>
      </c>
      <c r="K85" s="12" t="str">
        <f>データ!CW6</f>
        <v>【52.55】</v>
      </c>
      <c r="L85" s="12" t="str">
        <f>データ!DH6</f>
        <v>【87.30】</v>
      </c>
      <c r="M85" s="12" t="str">
        <f>データ!DS6</f>
        <v>【27.11】</v>
      </c>
      <c r="N85" s="12" t="str">
        <f>データ!ED6</f>
        <v>【0.00】</v>
      </c>
      <c r="O85" s="12" t="str">
        <f>データ!EO6</f>
        <v>【0.02】</v>
      </c>
    </row>
  </sheetData>
  <sheetProtection algorithmName="SHA-512" hashValue="fZV0m9cG8Ec/vhWKQ65C2V+vEA+nFrab01AApxnqOiXt+EN8mzrEMI+dkT1Tq3Tv7h2GdsSNkdAe3RJJQWJwtg==" saltValue="K4xQQJuA9GLGgkmrCPyqb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AT8:BA8"/>
    <mergeCell ref="BB8:BI8"/>
    <mergeCell ref="BL8:BM8"/>
    <mergeCell ref="BN8:BY8"/>
    <mergeCell ref="B8:H8"/>
    <mergeCell ref="I8:O8"/>
    <mergeCell ref="P8:V8"/>
    <mergeCell ref="W8:AC8"/>
    <mergeCell ref="AD8:AJ8"/>
    <mergeCell ref="I9:O9"/>
    <mergeCell ref="P9:V9"/>
    <mergeCell ref="W9:AC9"/>
    <mergeCell ref="AD9:AJ9"/>
    <mergeCell ref="AL8:AS8"/>
    <mergeCell ref="AL9:AS9"/>
    <mergeCell ref="AT9:BA9"/>
    <mergeCell ref="BB9:BI9"/>
    <mergeCell ref="BL9:BM9"/>
    <mergeCell ref="BL45:BZ46"/>
    <mergeCell ref="BN9:BY9"/>
    <mergeCell ref="AL10:AS10"/>
    <mergeCell ref="AT10:BA10"/>
    <mergeCell ref="BB10:BI10"/>
    <mergeCell ref="BL10:BM10"/>
    <mergeCell ref="BN10:BY10"/>
    <mergeCell ref="BL11:BZ13"/>
    <mergeCell ref="B14:BJ15"/>
    <mergeCell ref="BL14:BZ15"/>
    <mergeCell ref="BL16:BZ44"/>
    <mergeCell ref="B9:H9"/>
    <mergeCell ref="B10:H10"/>
    <mergeCell ref="I10:O10"/>
    <mergeCell ref="P10:V10"/>
    <mergeCell ref="W10:AC10"/>
    <mergeCell ref="AD10:AJ10"/>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15">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15">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15">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15">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15">
      <c r="A6" s="14" t="s">
        <v>95</v>
      </c>
      <c r="B6" s="19">
        <f>B7</f>
        <v>2022</v>
      </c>
      <c r="C6" s="19">
        <f t="shared" ref="C6:X6" si="3">C7</f>
        <v>172031</v>
      </c>
      <c r="D6" s="19">
        <f t="shared" si="3"/>
        <v>46</v>
      </c>
      <c r="E6" s="19">
        <f t="shared" si="3"/>
        <v>17</v>
      </c>
      <c r="F6" s="19">
        <f t="shared" si="3"/>
        <v>5</v>
      </c>
      <c r="G6" s="19">
        <f t="shared" si="3"/>
        <v>0</v>
      </c>
      <c r="H6" s="19" t="str">
        <f t="shared" si="3"/>
        <v>石川県　小松市</v>
      </c>
      <c r="I6" s="19" t="str">
        <f t="shared" si="3"/>
        <v>法適用</v>
      </c>
      <c r="J6" s="19" t="str">
        <f t="shared" si="3"/>
        <v>下水道事業</v>
      </c>
      <c r="K6" s="19" t="str">
        <f t="shared" si="3"/>
        <v>農業集落排水</v>
      </c>
      <c r="L6" s="19" t="str">
        <f t="shared" si="3"/>
        <v>F1</v>
      </c>
      <c r="M6" s="19" t="str">
        <f t="shared" si="3"/>
        <v>非設置</v>
      </c>
      <c r="N6" s="20" t="str">
        <f t="shared" si="3"/>
        <v>-</v>
      </c>
      <c r="O6" s="20">
        <f t="shared" si="3"/>
        <v>50.2</v>
      </c>
      <c r="P6" s="20">
        <f t="shared" si="3"/>
        <v>5.98</v>
      </c>
      <c r="Q6" s="20">
        <f t="shared" si="3"/>
        <v>93.48</v>
      </c>
      <c r="R6" s="20">
        <f t="shared" si="3"/>
        <v>2530</v>
      </c>
      <c r="S6" s="20">
        <f t="shared" si="3"/>
        <v>106405</v>
      </c>
      <c r="T6" s="20">
        <f t="shared" si="3"/>
        <v>371.05</v>
      </c>
      <c r="U6" s="20">
        <f t="shared" si="3"/>
        <v>286.77</v>
      </c>
      <c r="V6" s="20">
        <f t="shared" si="3"/>
        <v>6350</v>
      </c>
      <c r="W6" s="20">
        <f t="shared" si="3"/>
        <v>3.38</v>
      </c>
      <c r="X6" s="20">
        <f t="shared" si="3"/>
        <v>1878.7</v>
      </c>
      <c r="Y6" s="21">
        <f>IF(Y7="",NA(),Y7)</f>
        <v>101.67</v>
      </c>
      <c r="Z6" s="21">
        <f t="shared" ref="Z6:AH6" si="4">IF(Z7="",NA(),Z7)</f>
        <v>100.24</v>
      </c>
      <c r="AA6" s="21">
        <f t="shared" si="4"/>
        <v>100.46</v>
      </c>
      <c r="AB6" s="21">
        <f t="shared" si="4"/>
        <v>100.26</v>
      </c>
      <c r="AC6" s="21">
        <f t="shared" si="4"/>
        <v>100.35</v>
      </c>
      <c r="AD6" s="21">
        <f t="shared" si="4"/>
        <v>101.77</v>
      </c>
      <c r="AE6" s="21">
        <f t="shared" si="4"/>
        <v>103.6</v>
      </c>
      <c r="AF6" s="21">
        <f t="shared" si="4"/>
        <v>103.09</v>
      </c>
      <c r="AG6" s="21">
        <f t="shared" si="4"/>
        <v>102.11</v>
      </c>
      <c r="AH6" s="21">
        <f t="shared" si="4"/>
        <v>101.91</v>
      </c>
      <c r="AI6" s="20" t="str">
        <f>IF(AI7="","",IF(AI7="-","【-】","【"&amp;SUBSTITUTE(TEXT(AI7,"#,##0.00"),"-","△")&amp;"】"))</f>
        <v>【103.61】</v>
      </c>
      <c r="AJ6" s="20">
        <f>IF(AJ7="",NA(),AJ7)</f>
        <v>0</v>
      </c>
      <c r="AK6" s="20">
        <f t="shared" ref="AK6:AS6" si="5">IF(AK7="",NA(),AK7)</f>
        <v>0</v>
      </c>
      <c r="AL6" s="20">
        <f t="shared" si="5"/>
        <v>0</v>
      </c>
      <c r="AM6" s="20">
        <f t="shared" si="5"/>
        <v>0</v>
      </c>
      <c r="AN6" s="20">
        <f t="shared" si="5"/>
        <v>0</v>
      </c>
      <c r="AO6" s="21">
        <f t="shared" si="5"/>
        <v>227.4</v>
      </c>
      <c r="AP6" s="21">
        <f t="shared" si="5"/>
        <v>193.99</v>
      </c>
      <c r="AQ6" s="21">
        <f t="shared" si="5"/>
        <v>101.24</v>
      </c>
      <c r="AR6" s="21">
        <f t="shared" si="5"/>
        <v>124.9</v>
      </c>
      <c r="AS6" s="21">
        <f t="shared" si="5"/>
        <v>124.8</v>
      </c>
      <c r="AT6" s="20" t="str">
        <f>IF(AT7="","",IF(AT7="-","【-】","【"&amp;SUBSTITUTE(TEXT(AT7,"#,##0.00"),"-","△")&amp;"】"))</f>
        <v>【133.62】</v>
      </c>
      <c r="AU6" s="21">
        <f>IF(AU7="",NA(),AU7)</f>
        <v>37.58</v>
      </c>
      <c r="AV6" s="21">
        <f t="shared" ref="AV6:BD6" si="6">IF(AV7="",NA(),AV7)</f>
        <v>29.28</v>
      </c>
      <c r="AW6" s="21">
        <f t="shared" si="6"/>
        <v>24.05</v>
      </c>
      <c r="AX6" s="21">
        <f t="shared" si="6"/>
        <v>19.25</v>
      </c>
      <c r="AY6" s="21">
        <f t="shared" si="6"/>
        <v>20.84</v>
      </c>
      <c r="AZ6" s="21">
        <f t="shared" si="6"/>
        <v>29.54</v>
      </c>
      <c r="BA6" s="21">
        <f t="shared" si="6"/>
        <v>26.99</v>
      </c>
      <c r="BB6" s="21">
        <f t="shared" si="6"/>
        <v>37.24</v>
      </c>
      <c r="BC6" s="21">
        <f t="shared" si="6"/>
        <v>33.58</v>
      </c>
      <c r="BD6" s="21">
        <f t="shared" si="6"/>
        <v>35.42</v>
      </c>
      <c r="BE6" s="20" t="str">
        <f>IF(BE7="","",IF(BE7="-","【-】","【"&amp;SUBSTITUTE(TEXT(BE7,"#,##0.00"),"-","△")&amp;"】"))</f>
        <v>【36.94】</v>
      </c>
      <c r="BF6" s="21">
        <f>IF(BF7="",NA(),BF7)</f>
        <v>1746.55</v>
      </c>
      <c r="BG6" s="21">
        <f t="shared" ref="BG6:BO6" si="7">IF(BG7="",NA(),BG7)</f>
        <v>1752.66</v>
      </c>
      <c r="BH6" s="21">
        <f t="shared" si="7"/>
        <v>1621.95</v>
      </c>
      <c r="BI6" s="21">
        <f t="shared" si="7"/>
        <v>1561.63</v>
      </c>
      <c r="BJ6" s="21">
        <f t="shared" si="7"/>
        <v>1516.11</v>
      </c>
      <c r="BK6" s="21">
        <f t="shared" si="7"/>
        <v>789.46</v>
      </c>
      <c r="BL6" s="21">
        <f t="shared" si="7"/>
        <v>826.83</v>
      </c>
      <c r="BM6" s="21">
        <f t="shared" si="7"/>
        <v>783.8</v>
      </c>
      <c r="BN6" s="21">
        <f t="shared" si="7"/>
        <v>778.81</v>
      </c>
      <c r="BO6" s="21">
        <f t="shared" si="7"/>
        <v>718.49</v>
      </c>
      <c r="BP6" s="20" t="str">
        <f>IF(BP7="","",IF(BP7="-","【-】","【"&amp;SUBSTITUTE(TEXT(BP7,"#,##0.00"),"-","△")&amp;"】"))</f>
        <v>【809.19】</v>
      </c>
      <c r="BQ6" s="21">
        <f>IF(BQ7="",NA(),BQ7)</f>
        <v>90.1</v>
      </c>
      <c r="BR6" s="21">
        <f t="shared" ref="BR6:BZ6" si="8">IF(BR7="",NA(),BR7)</f>
        <v>87.39</v>
      </c>
      <c r="BS6" s="21">
        <f t="shared" si="8"/>
        <v>87.89</v>
      </c>
      <c r="BT6" s="21">
        <f t="shared" si="8"/>
        <v>87.92</v>
      </c>
      <c r="BU6" s="21">
        <f t="shared" si="8"/>
        <v>87.55</v>
      </c>
      <c r="BV6" s="21">
        <f t="shared" si="8"/>
        <v>57.77</v>
      </c>
      <c r="BW6" s="21">
        <f t="shared" si="8"/>
        <v>57.31</v>
      </c>
      <c r="BX6" s="21">
        <f t="shared" si="8"/>
        <v>68.11</v>
      </c>
      <c r="BY6" s="21">
        <f t="shared" si="8"/>
        <v>67.23</v>
      </c>
      <c r="BZ6" s="21">
        <f t="shared" si="8"/>
        <v>61.82</v>
      </c>
      <c r="CA6" s="20" t="str">
        <f>IF(CA7="","",IF(CA7="-","【-】","【"&amp;SUBSTITUTE(TEXT(CA7,"#,##0.00"),"-","△")&amp;"】"))</f>
        <v>【57.02】</v>
      </c>
      <c r="CB6" s="21">
        <f>IF(CB7="",NA(),CB7)</f>
        <v>150</v>
      </c>
      <c r="CC6" s="21">
        <f t="shared" ref="CC6:CK6" si="9">IF(CC7="",NA(),CC7)</f>
        <v>153.34</v>
      </c>
      <c r="CD6" s="21">
        <f t="shared" si="9"/>
        <v>153.22999999999999</v>
      </c>
      <c r="CE6" s="21">
        <f t="shared" si="9"/>
        <v>153.28</v>
      </c>
      <c r="CF6" s="21">
        <f t="shared" si="9"/>
        <v>153.30000000000001</v>
      </c>
      <c r="CG6" s="21">
        <f t="shared" si="9"/>
        <v>274.35000000000002</v>
      </c>
      <c r="CH6" s="21">
        <f t="shared" si="9"/>
        <v>273.52</v>
      </c>
      <c r="CI6" s="21">
        <f t="shared" si="9"/>
        <v>222.41</v>
      </c>
      <c r="CJ6" s="21">
        <f t="shared" si="9"/>
        <v>228.21</v>
      </c>
      <c r="CK6" s="21">
        <f t="shared" si="9"/>
        <v>246.9</v>
      </c>
      <c r="CL6" s="20" t="str">
        <f>IF(CL7="","",IF(CL7="-","【-】","【"&amp;SUBSTITUTE(TEXT(CL7,"#,##0.00"),"-","△")&amp;"】"))</f>
        <v>【273.68】</v>
      </c>
      <c r="CM6" s="21">
        <f>IF(CM7="",NA(),CM7)</f>
        <v>55.57</v>
      </c>
      <c r="CN6" s="21">
        <f t="shared" ref="CN6:CV6" si="10">IF(CN7="",NA(),CN7)</f>
        <v>53.82</v>
      </c>
      <c r="CO6" s="21">
        <f t="shared" si="10"/>
        <v>56.1</v>
      </c>
      <c r="CP6" s="21">
        <f t="shared" si="10"/>
        <v>55.34</v>
      </c>
      <c r="CQ6" s="21">
        <f t="shared" si="10"/>
        <v>54.89</v>
      </c>
      <c r="CR6" s="21">
        <f t="shared" si="10"/>
        <v>50.68</v>
      </c>
      <c r="CS6" s="21">
        <f t="shared" si="10"/>
        <v>50.14</v>
      </c>
      <c r="CT6" s="21">
        <f t="shared" si="10"/>
        <v>55.26</v>
      </c>
      <c r="CU6" s="21">
        <f t="shared" si="10"/>
        <v>54.54</v>
      </c>
      <c r="CV6" s="21">
        <f t="shared" si="10"/>
        <v>52.9</v>
      </c>
      <c r="CW6" s="20" t="str">
        <f>IF(CW7="","",IF(CW7="-","【-】","【"&amp;SUBSTITUTE(TEXT(CW7,"#,##0.00"),"-","△")&amp;"】"))</f>
        <v>【52.55】</v>
      </c>
      <c r="CX6" s="21">
        <f>IF(CX7="",NA(),CX7)</f>
        <v>88.9</v>
      </c>
      <c r="CY6" s="21">
        <f t="shared" ref="CY6:DG6" si="11">IF(CY7="",NA(),CY7)</f>
        <v>91.64</v>
      </c>
      <c r="CZ6" s="21">
        <f t="shared" si="11"/>
        <v>92.42</v>
      </c>
      <c r="DA6" s="21">
        <f t="shared" si="11"/>
        <v>93.21</v>
      </c>
      <c r="DB6" s="21">
        <f t="shared" si="11"/>
        <v>93.89</v>
      </c>
      <c r="DC6" s="21">
        <f t="shared" si="11"/>
        <v>84.86</v>
      </c>
      <c r="DD6" s="21">
        <f t="shared" si="11"/>
        <v>84.98</v>
      </c>
      <c r="DE6" s="21">
        <f t="shared" si="11"/>
        <v>90.52</v>
      </c>
      <c r="DF6" s="21">
        <f t="shared" si="11"/>
        <v>90.3</v>
      </c>
      <c r="DG6" s="21">
        <f t="shared" si="11"/>
        <v>90.3</v>
      </c>
      <c r="DH6" s="20" t="str">
        <f>IF(DH7="","",IF(DH7="-","【-】","【"&amp;SUBSTITUTE(TEXT(DH7,"#,##0.00"),"-","△")&amp;"】"))</f>
        <v>【87.30】</v>
      </c>
      <c r="DI6" s="21">
        <f>IF(DI7="",NA(),DI7)</f>
        <v>8.11</v>
      </c>
      <c r="DJ6" s="21">
        <f t="shared" ref="DJ6:DR6" si="12">IF(DJ7="",NA(),DJ7)</f>
        <v>11.37</v>
      </c>
      <c r="DK6" s="21">
        <f t="shared" si="12"/>
        <v>14.45</v>
      </c>
      <c r="DL6" s="21">
        <f t="shared" si="12"/>
        <v>17.600000000000001</v>
      </c>
      <c r="DM6" s="21">
        <f t="shared" si="12"/>
        <v>20.38</v>
      </c>
      <c r="DN6" s="21">
        <f t="shared" si="12"/>
        <v>24.13</v>
      </c>
      <c r="DO6" s="21">
        <f t="shared" si="12"/>
        <v>23.06</v>
      </c>
      <c r="DP6" s="21">
        <f t="shared" si="12"/>
        <v>24.8</v>
      </c>
      <c r="DQ6" s="21">
        <f t="shared" si="12"/>
        <v>28.12</v>
      </c>
      <c r="DR6" s="21">
        <f t="shared" si="12"/>
        <v>28.79</v>
      </c>
      <c r="DS6" s="20" t="str">
        <f>IF(DS7="","",IF(DS7="-","【-】","【"&amp;SUBSTITUTE(TEXT(DS7,"#,##0.00"),"-","△")&amp;"】"))</f>
        <v>【27.11】</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0.01</v>
      </c>
      <c r="EK6" s="21">
        <f t="shared" si="14"/>
        <v>0.02</v>
      </c>
      <c r="EL6" s="21">
        <f t="shared" si="14"/>
        <v>0.02</v>
      </c>
      <c r="EM6" s="21">
        <f t="shared" si="14"/>
        <v>0.01</v>
      </c>
      <c r="EN6" s="21">
        <f t="shared" si="14"/>
        <v>0.01</v>
      </c>
      <c r="EO6" s="20" t="str">
        <f>IF(EO7="","",IF(EO7="-","【-】","【"&amp;SUBSTITUTE(TEXT(EO7,"#,##0.00"),"-","△")&amp;"】"))</f>
        <v>【0.02】</v>
      </c>
    </row>
    <row r="7" spans="1:148" s="22" customFormat="1" x14ac:dyDescent="0.15">
      <c r="A7" s="14"/>
      <c r="B7" s="23">
        <v>2022</v>
      </c>
      <c r="C7" s="23">
        <v>172031</v>
      </c>
      <c r="D7" s="23">
        <v>46</v>
      </c>
      <c r="E7" s="23">
        <v>17</v>
      </c>
      <c r="F7" s="23">
        <v>5</v>
      </c>
      <c r="G7" s="23">
        <v>0</v>
      </c>
      <c r="H7" s="23" t="s">
        <v>96</v>
      </c>
      <c r="I7" s="23" t="s">
        <v>97</v>
      </c>
      <c r="J7" s="23" t="s">
        <v>98</v>
      </c>
      <c r="K7" s="23" t="s">
        <v>99</v>
      </c>
      <c r="L7" s="23" t="s">
        <v>100</v>
      </c>
      <c r="M7" s="23" t="s">
        <v>101</v>
      </c>
      <c r="N7" s="24" t="s">
        <v>102</v>
      </c>
      <c r="O7" s="24">
        <v>50.2</v>
      </c>
      <c r="P7" s="24">
        <v>5.98</v>
      </c>
      <c r="Q7" s="24">
        <v>93.48</v>
      </c>
      <c r="R7" s="24">
        <v>2530</v>
      </c>
      <c r="S7" s="24">
        <v>106405</v>
      </c>
      <c r="T7" s="24">
        <v>371.05</v>
      </c>
      <c r="U7" s="24">
        <v>286.77</v>
      </c>
      <c r="V7" s="24">
        <v>6350</v>
      </c>
      <c r="W7" s="24">
        <v>3.38</v>
      </c>
      <c r="X7" s="24">
        <v>1878.7</v>
      </c>
      <c r="Y7" s="24">
        <v>101.67</v>
      </c>
      <c r="Z7" s="24">
        <v>100.24</v>
      </c>
      <c r="AA7" s="24">
        <v>100.46</v>
      </c>
      <c r="AB7" s="24">
        <v>100.26</v>
      </c>
      <c r="AC7" s="24">
        <v>100.35</v>
      </c>
      <c r="AD7" s="24">
        <v>101.77</v>
      </c>
      <c r="AE7" s="24">
        <v>103.6</v>
      </c>
      <c r="AF7" s="24">
        <v>103.09</v>
      </c>
      <c r="AG7" s="24">
        <v>102.11</v>
      </c>
      <c r="AH7" s="24">
        <v>101.91</v>
      </c>
      <c r="AI7" s="24">
        <v>103.61</v>
      </c>
      <c r="AJ7" s="24">
        <v>0</v>
      </c>
      <c r="AK7" s="24">
        <v>0</v>
      </c>
      <c r="AL7" s="24">
        <v>0</v>
      </c>
      <c r="AM7" s="24">
        <v>0</v>
      </c>
      <c r="AN7" s="24">
        <v>0</v>
      </c>
      <c r="AO7" s="24">
        <v>227.4</v>
      </c>
      <c r="AP7" s="24">
        <v>193.99</v>
      </c>
      <c r="AQ7" s="24">
        <v>101.24</v>
      </c>
      <c r="AR7" s="24">
        <v>124.9</v>
      </c>
      <c r="AS7" s="24">
        <v>124.8</v>
      </c>
      <c r="AT7" s="24">
        <v>133.62</v>
      </c>
      <c r="AU7" s="24">
        <v>37.58</v>
      </c>
      <c r="AV7" s="24">
        <v>29.28</v>
      </c>
      <c r="AW7" s="24">
        <v>24.05</v>
      </c>
      <c r="AX7" s="24">
        <v>19.25</v>
      </c>
      <c r="AY7" s="24">
        <v>20.84</v>
      </c>
      <c r="AZ7" s="24">
        <v>29.54</v>
      </c>
      <c r="BA7" s="24">
        <v>26.99</v>
      </c>
      <c r="BB7" s="24">
        <v>37.24</v>
      </c>
      <c r="BC7" s="24">
        <v>33.58</v>
      </c>
      <c r="BD7" s="24">
        <v>35.42</v>
      </c>
      <c r="BE7" s="24">
        <v>36.94</v>
      </c>
      <c r="BF7" s="24">
        <v>1746.55</v>
      </c>
      <c r="BG7" s="24">
        <v>1752.66</v>
      </c>
      <c r="BH7" s="24">
        <v>1621.95</v>
      </c>
      <c r="BI7" s="24">
        <v>1561.63</v>
      </c>
      <c r="BJ7" s="24">
        <v>1516.11</v>
      </c>
      <c r="BK7" s="24">
        <v>789.46</v>
      </c>
      <c r="BL7" s="24">
        <v>826.83</v>
      </c>
      <c r="BM7" s="24">
        <v>783.8</v>
      </c>
      <c r="BN7" s="24">
        <v>778.81</v>
      </c>
      <c r="BO7" s="24">
        <v>718.49</v>
      </c>
      <c r="BP7" s="24">
        <v>809.19</v>
      </c>
      <c r="BQ7" s="24">
        <v>90.1</v>
      </c>
      <c r="BR7" s="24">
        <v>87.39</v>
      </c>
      <c r="BS7" s="24">
        <v>87.89</v>
      </c>
      <c r="BT7" s="24">
        <v>87.92</v>
      </c>
      <c r="BU7" s="24">
        <v>87.55</v>
      </c>
      <c r="BV7" s="24">
        <v>57.77</v>
      </c>
      <c r="BW7" s="24">
        <v>57.31</v>
      </c>
      <c r="BX7" s="24">
        <v>68.11</v>
      </c>
      <c r="BY7" s="24">
        <v>67.23</v>
      </c>
      <c r="BZ7" s="24">
        <v>61.82</v>
      </c>
      <c r="CA7" s="24">
        <v>57.02</v>
      </c>
      <c r="CB7" s="24">
        <v>150</v>
      </c>
      <c r="CC7" s="24">
        <v>153.34</v>
      </c>
      <c r="CD7" s="24">
        <v>153.22999999999999</v>
      </c>
      <c r="CE7" s="24">
        <v>153.28</v>
      </c>
      <c r="CF7" s="24">
        <v>153.30000000000001</v>
      </c>
      <c r="CG7" s="24">
        <v>274.35000000000002</v>
      </c>
      <c r="CH7" s="24">
        <v>273.52</v>
      </c>
      <c r="CI7" s="24">
        <v>222.41</v>
      </c>
      <c r="CJ7" s="24">
        <v>228.21</v>
      </c>
      <c r="CK7" s="24">
        <v>246.9</v>
      </c>
      <c r="CL7" s="24">
        <v>273.68</v>
      </c>
      <c r="CM7" s="24">
        <v>55.57</v>
      </c>
      <c r="CN7" s="24">
        <v>53.82</v>
      </c>
      <c r="CO7" s="24">
        <v>56.1</v>
      </c>
      <c r="CP7" s="24">
        <v>55.34</v>
      </c>
      <c r="CQ7" s="24">
        <v>54.89</v>
      </c>
      <c r="CR7" s="24">
        <v>50.68</v>
      </c>
      <c r="CS7" s="24">
        <v>50.14</v>
      </c>
      <c r="CT7" s="24">
        <v>55.26</v>
      </c>
      <c r="CU7" s="24">
        <v>54.54</v>
      </c>
      <c r="CV7" s="24">
        <v>52.9</v>
      </c>
      <c r="CW7" s="24">
        <v>52.55</v>
      </c>
      <c r="CX7" s="24">
        <v>88.9</v>
      </c>
      <c r="CY7" s="24">
        <v>91.64</v>
      </c>
      <c r="CZ7" s="24">
        <v>92.42</v>
      </c>
      <c r="DA7" s="24">
        <v>93.21</v>
      </c>
      <c r="DB7" s="24">
        <v>93.89</v>
      </c>
      <c r="DC7" s="24">
        <v>84.86</v>
      </c>
      <c r="DD7" s="24">
        <v>84.98</v>
      </c>
      <c r="DE7" s="24">
        <v>90.52</v>
      </c>
      <c r="DF7" s="24">
        <v>90.3</v>
      </c>
      <c r="DG7" s="24">
        <v>90.3</v>
      </c>
      <c r="DH7" s="24">
        <v>87.3</v>
      </c>
      <c r="DI7" s="24">
        <v>8.11</v>
      </c>
      <c r="DJ7" s="24">
        <v>11.37</v>
      </c>
      <c r="DK7" s="24">
        <v>14.45</v>
      </c>
      <c r="DL7" s="24">
        <v>17.600000000000001</v>
      </c>
      <c r="DM7" s="24">
        <v>20.38</v>
      </c>
      <c r="DN7" s="24">
        <v>24.13</v>
      </c>
      <c r="DO7" s="24">
        <v>23.06</v>
      </c>
      <c r="DP7" s="24">
        <v>24.8</v>
      </c>
      <c r="DQ7" s="24">
        <v>28.12</v>
      </c>
      <c r="DR7" s="24">
        <v>28.79</v>
      </c>
      <c r="DS7" s="24">
        <v>27.11</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0.01</v>
      </c>
      <c r="EK7" s="24">
        <v>0.02</v>
      </c>
      <c r="EL7" s="24">
        <v>0.02</v>
      </c>
      <c r="EM7" s="24">
        <v>0.01</v>
      </c>
      <c r="EN7" s="24">
        <v>0.01</v>
      </c>
      <c r="EO7" s="24">
        <v>0.02</v>
      </c>
    </row>
    <row r="8" spans="1:148" x14ac:dyDescent="0.15">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15">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15">
      <c r="A10" s="26" t="s">
        <v>46</v>
      </c>
      <c r="B10" s="27">
        <f t="shared" ref="B10:C10" si="15">DATEVALUE($B7+12-B11&amp;"/1/"&amp;B12)</f>
        <v>47484</v>
      </c>
      <c r="C10" s="28">
        <f t="shared" si="15"/>
        <v>47849</v>
      </c>
      <c r="D10" s="28">
        <f>DATEVALUE($B7+12-D11&amp;"/1/"&amp;D12)</f>
        <v>48215</v>
      </c>
      <c r="E10" s="28">
        <f>DATEVALUE($B7+12-E11&amp;"/1/"&amp;E12)</f>
        <v>48582</v>
      </c>
      <c r="F10" s="28">
        <f>DATEVALUE($B7+12-F11&amp;"/1/"&amp;F12)</f>
        <v>48948</v>
      </c>
    </row>
    <row r="11" spans="1:148" x14ac:dyDescent="0.15">
      <c r="B11">
        <v>4</v>
      </c>
      <c r="C11">
        <v>3</v>
      </c>
      <c r="D11">
        <v>2</v>
      </c>
      <c r="E11">
        <v>1</v>
      </c>
      <c r="F11">
        <v>0</v>
      </c>
      <c r="G11" t="s">
        <v>108</v>
      </c>
    </row>
    <row r="12" spans="1:148" x14ac:dyDescent="0.15">
      <c r="B12">
        <v>1</v>
      </c>
      <c r="C12">
        <v>1</v>
      </c>
      <c r="D12">
        <v>2</v>
      </c>
      <c r="E12">
        <v>3</v>
      </c>
      <c r="F12">
        <v>4</v>
      </c>
      <c r="G12" t="s">
        <v>109</v>
      </c>
    </row>
    <row r="13" spans="1:148" x14ac:dyDescent="0.15">
      <c r="B13" t="s">
        <v>110</v>
      </c>
      <c r="C13" t="s">
        <v>111</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料金業務課</cp:lastModifiedBy>
  <cp:lastPrinted>2024-01-26T09:36:19Z</cp:lastPrinted>
  <dcterms:created xsi:type="dcterms:W3CDTF">2023-12-12T01:01:40Z</dcterms:created>
  <dcterms:modified xsi:type="dcterms:W3CDTF">2024-01-26T09:36:23Z</dcterms:modified>
  <cp:category/>
</cp:coreProperties>
</file>