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74.65\料金業務課nas\庶務経理担当（下水）\14財政課調査・依頼\11R5\30_（1.31〆）公営企業に係る経営比較分析表（令和４年度決算）の分析等について\提出分\"/>
    </mc:Choice>
  </mc:AlternateContent>
  <workbookProtection workbookAlgorithmName="SHA-512" workbookHashValue="PvKOAMevel0Vy8IiOqMJxzFnKfBBlst5Xt0ANCwi0CQg6gKoX1gIkcnDqfaRfaB2CvtnFj6r4fWHShEwp50sRA==" workbookSaltValue="OWNdmPLzek/l4ijTz35nc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T10" i="4"/>
  <c r="W10" i="4"/>
  <c r="P10" i="4"/>
  <c r="BB8" i="4"/>
  <c r="AT8" i="4"/>
  <c r="AD8" i="4"/>
  <c r="W8" i="4"/>
  <c r="P8" i="4"/>
  <c r="B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<sst xmlns="http://schemas.openxmlformats.org/spreadsheetml/2006/main" count="231" uniqueCount="117">
  <si>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</si>
  <si>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</si>
  <si>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</si>
  <si>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</si>
  <si>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</si>
  <si>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</si>
  <si>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</si>
  <si>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</si>
  <si>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</si>
  <si>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</si>
  <si>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</si>
  <si>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</si>
  <si>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</si>
  <si>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</si>
  <si>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</si>
  <si>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</si>
  <si>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</si>
  <si>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</si>
  <si>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</si>
  <si>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</si>
  <si>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</si>
  <si>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</si>
  <si>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</si>
  <si>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</si>
  <si>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</si>
  <si>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</si>
  <si>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</si>
  <si>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</si>
  <si>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</si>
  <si>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</si>
  <si>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</si>
  <si>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</si>
  <si>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</si>
  <si>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</si>
  <si>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</si>
  <si>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</si>
  <si>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</si>
  <si>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</si>
  <si>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</si>
  <si>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</si>
  <si>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</si>
  <si>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</si>
  <si>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</si>
  <si>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</si>
  <si>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</si>
  <si>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</si>
  <si>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</si>
  <si>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</si>
  <si>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</si>
  <si>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</si>
  <si>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</si>
  <si>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</si>
  <si>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</si>
  <si>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</si>
  <si>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</si>
  <si>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</si>
  <si>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</si>
  <si>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</si>
  <si>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</si>
  <si>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</si>
  <si>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</si>
  <si>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</si>
  <si>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</si>
  <si>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</si>
  <si>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</si>
  <si>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</si>
  <si>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</si>
  <si>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</si>
  <si>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</si>
  <si>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</si>
  <si>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</si>
  <si>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</si>
  <si>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</si>
  <si>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</si>
  <si>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</si>
  <si>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</si>
  <si>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</si>
  <si>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</si>
  <si>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</si>
  <si>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</si>
  <si>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</si>
  <si>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</si>
  <si>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</si>
  <si>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</si>
  <si>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</si>
  <si>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</si>
  <si>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</si>
  <si>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</si>
  <si>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</si>
  <si>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</si>
  <si>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</si>
  <si>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</si>
  <si>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</si>
  <si>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</si>
  <si>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</si>
  <si>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</si>
  <si>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小松市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</si>
  <si>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</si>
  <si>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</si>
  <si>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</si>
  <si>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</si>
  <si>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</si>
  <si>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</si>
  <si>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</si>
  <si>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</si>
  <si>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</si>
  <si>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</si>
  <si>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</si>
  <si>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</si>
  <si>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</si>
  <si>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</si>
  <si>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</si>
  <si>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</si>
  <si>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</si>
  <si>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平成２９年度より地方公営企業法を適用していますが、各指標は概ね良好な数字となっています。今後は、中山間地の少子高齢化により収益性が減少していくことが予想されます。但し、類似団体や全国平均より良好な経費回収率、水洗化率を維持することで「安全・安心」な下水道事業を推進していきます。
</t>
    <phoneticPr fontId="4"/>
  </si>
  <si>
    <t>法定耐用年数を超える管渠は有りませんが、短い期間において管渠布設工事を集中して行なっており、管渠の更新工事が短期間に集中しないように長寿命化計画を策定のうえ、計画的に更新事業を行う予定です。</t>
    <phoneticPr fontId="4"/>
  </si>
  <si>
    <t>今後も経営改善と老朽化施設の更新を同時に行なっていく必要があります。したがって、経営を圧迫するような過大な投資にならないよう、企業債発行額の上限を設けることにより投資を平準化させ、収支のバランスをとりながら、事業経営を進め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</si>
</sst>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9E8-44B9-81BE-71034BA9E4A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0.02</c:v>
                </c:pt>
                <c:pt idx="3">
                  <c:v>0.01</c:v>
                </c:pt>
                <c:pt idx="4">
                  <c:v>0.01</c:v>
                </c:pt>
              </c:numCache>
            </c:numRef>
          </c:val>
          <c:smooth val="0"/>
          <c:extLst>
            <c:ext xmlns:c16="http://schemas.microsoft.com/office/drawing/2014/chart" uri="{C3380CC4-5D6E-409C-BE32-E72D297353CC}">
              <c16:uniqueId val="{00000001-E9E8-44B9-81BE-71034BA9E4A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101.67</c:v>
                </c:pt>
                <c:pt idx="1">
                  <c:v>100.24</c:v>
                </c:pt>
                <c:pt idx="2">
                  <c:v>100.46</c:v>
                </c:pt>
                <c:pt idx="3">
                  <c:v>100.26</c:v>
                </c:pt>
                <c:pt idx="4">
                  <c:v>100.35</c:v>
                </c:pt>
              </c:numCache>
            </c:numRef>
          </c:val>
          <c:extLst>
            <c:ext xmlns:c16="http://schemas.microsoft.com/office/drawing/2014/chart" uri="{C3380CC4-5D6E-409C-BE32-E72D297353CC}">
              <c16:uniqueId val="{00000000-D56D-47CC-96D4-A8646288DEF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101.77</c:v>
                </c:pt>
                <c:pt idx="1">
                  <c:v>103.6</c:v>
                </c:pt>
                <c:pt idx="2">
                  <c:v>103.09</c:v>
                </c:pt>
                <c:pt idx="3">
                  <c:v>102.11</c:v>
                </c:pt>
                <c:pt idx="4">
                  <c:v>101.91</c:v>
                </c:pt>
              </c:numCache>
            </c:numRef>
          </c:val>
          <c:smooth val="0"/>
          <c:extLst>
            <c:ext xmlns:c16="http://schemas.microsoft.com/office/drawing/2014/chart" uri="{C3380CC4-5D6E-409C-BE32-E72D297353CC}">
              <c16:uniqueId val="{00000001-D56D-47CC-96D4-A8646288DEF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8.11</c:v>
                </c:pt>
                <c:pt idx="1">
                  <c:v>11.37</c:v>
                </c:pt>
                <c:pt idx="2">
                  <c:v>14.45</c:v>
                </c:pt>
                <c:pt idx="3">
                  <c:v>17.600000000000001</c:v>
                </c:pt>
                <c:pt idx="4">
                  <c:v>20.38</c:v>
                </c:pt>
              </c:numCache>
            </c:numRef>
          </c:val>
          <c:extLst>
            <c:ext xmlns:c16="http://schemas.microsoft.com/office/drawing/2014/chart" uri="{C3380CC4-5D6E-409C-BE32-E72D297353CC}">
              <c16:uniqueId val="{00000000-3992-473B-ACDA-8F44DD1F24A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24.13</c:v>
                </c:pt>
                <c:pt idx="1">
                  <c:v>23.06</c:v>
                </c:pt>
                <c:pt idx="2">
                  <c:v>24.8</c:v>
                </c:pt>
                <c:pt idx="3">
                  <c:v>28.12</c:v>
                </c:pt>
                <c:pt idx="4">
                  <c:v>28.79</c:v>
                </c:pt>
              </c:numCache>
            </c:numRef>
          </c:val>
          <c:smooth val="0"/>
          <c:extLst>
            <c:ext xmlns:c16="http://schemas.microsoft.com/office/drawing/2014/chart" uri="{C3380CC4-5D6E-409C-BE32-E72D297353CC}">
              <c16:uniqueId val="{00000001-3992-473B-ACDA-8F44DD1F24A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13B-4CA5-B006-D18A11356D0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13B-4CA5-B006-D18A11356D0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F06-4BFD-A42F-46DFF7BE64A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227.4</c:v>
                </c:pt>
                <c:pt idx="1">
                  <c:v>193.99</c:v>
                </c:pt>
                <c:pt idx="2">
                  <c:v>101.24</c:v>
                </c:pt>
                <c:pt idx="3">
                  <c:v>124.9</c:v>
                </c:pt>
                <c:pt idx="4">
                  <c:v>124.8</c:v>
                </c:pt>
              </c:numCache>
            </c:numRef>
          </c:val>
          <c:smooth val="0"/>
          <c:extLst>
            <c:ext xmlns:c16="http://schemas.microsoft.com/office/drawing/2014/chart" uri="{C3380CC4-5D6E-409C-BE32-E72D297353CC}">
              <c16:uniqueId val="{00000001-6F06-4BFD-A42F-46DFF7BE64A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37.58</c:v>
                </c:pt>
                <c:pt idx="1">
                  <c:v>29.28</c:v>
                </c:pt>
                <c:pt idx="2">
                  <c:v>24.05</c:v>
                </c:pt>
                <c:pt idx="3">
                  <c:v>19.25</c:v>
                </c:pt>
                <c:pt idx="4">
                  <c:v>20.84</c:v>
                </c:pt>
              </c:numCache>
            </c:numRef>
          </c:val>
          <c:extLst>
            <c:ext xmlns:c16="http://schemas.microsoft.com/office/drawing/2014/chart" uri="{C3380CC4-5D6E-409C-BE32-E72D297353CC}">
              <c16:uniqueId val="{00000000-E928-469A-9011-414CAC5F3FB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29.54</c:v>
                </c:pt>
                <c:pt idx="1">
                  <c:v>26.99</c:v>
                </c:pt>
                <c:pt idx="2">
                  <c:v>37.24</c:v>
                </c:pt>
                <c:pt idx="3">
                  <c:v>33.58</c:v>
                </c:pt>
                <c:pt idx="4">
                  <c:v>35.42</c:v>
                </c:pt>
              </c:numCache>
            </c:numRef>
          </c:val>
          <c:smooth val="0"/>
          <c:extLst>
            <c:ext xmlns:c16="http://schemas.microsoft.com/office/drawing/2014/chart" uri="{C3380CC4-5D6E-409C-BE32-E72D297353CC}">
              <c16:uniqueId val="{00000001-E928-469A-9011-414CAC5F3FB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1746.55</c:v>
                </c:pt>
                <c:pt idx="1">
                  <c:v>1752.66</c:v>
                </c:pt>
                <c:pt idx="2">
                  <c:v>1621.95</c:v>
                </c:pt>
                <c:pt idx="3">
                  <c:v>1561.63</c:v>
                </c:pt>
                <c:pt idx="4">
                  <c:v>1516.11</c:v>
                </c:pt>
              </c:numCache>
            </c:numRef>
          </c:val>
          <c:extLst>
            <c:ext xmlns:c16="http://schemas.microsoft.com/office/drawing/2014/chart" uri="{C3380CC4-5D6E-409C-BE32-E72D297353CC}">
              <c16:uniqueId val="{00000000-6E00-4A82-A4BA-F46266075CA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783.8</c:v>
                </c:pt>
                <c:pt idx="3">
                  <c:v>778.81</c:v>
                </c:pt>
                <c:pt idx="4">
                  <c:v>718.49</c:v>
                </c:pt>
              </c:numCache>
            </c:numRef>
          </c:val>
          <c:smooth val="0"/>
          <c:extLst>
            <c:ext xmlns:c16="http://schemas.microsoft.com/office/drawing/2014/chart" uri="{C3380CC4-5D6E-409C-BE32-E72D297353CC}">
              <c16:uniqueId val="{00000001-6E00-4A82-A4BA-F46266075CA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90.1</c:v>
                </c:pt>
                <c:pt idx="1">
                  <c:v>87.39</c:v>
                </c:pt>
                <c:pt idx="2">
                  <c:v>87.89</c:v>
                </c:pt>
                <c:pt idx="3">
                  <c:v>87.92</c:v>
                </c:pt>
                <c:pt idx="4">
                  <c:v>87.55</c:v>
                </c:pt>
              </c:numCache>
            </c:numRef>
          </c:val>
          <c:extLst>
            <c:ext xmlns:c16="http://schemas.microsoft.com/office/drawing/2014/chart" uri="{C3380CC4-5D6E-409C-BE32-E72D297353CC}">
              <c16:uniqueId val="{00000000-6FB7-4836-B21C-573CDF3B2B8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68.11</c:v>
                </c:pt>
                <c:pt idx="3">
                  <c:v>67.23</c:v>
                </c:pt>
                <c:pt idx="4">
                  <c:v>61.82</c:v>
                </c:pt>
              </c:numCache>
            </c:numRef>
          </c:val>
          <c:smooth val="0"/>
          <c:extLst>
            <c:ext xmlns:c16="http://schemas.microsoft.com/office/drawing/2014/chart" uri="{C3380CC4-5D6E-409C-BE32-E72D297353CC}">
              <c16:uniqueId val="{00000001-6FB7-4836-B21C-573CDF3B2B8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150</c:v>
                </c:pt>
                <c:pt idx="1">
                  <c:v>153.34</c:v>
                </c:pt>
                <c:pt idx="2">
                  <c:v>153.22999999999999</c:v>
                </c:pt>
                <c:pt idx="3">
                  <c:v>153.28</c:v>
                </c:pt>
                <c:pt idx="4">
                  <c:v>153.30000000000001</c:v>
                </c:pt>
              </c:numCache>
            </c:numRef>
          </c:val>
          <c:extLst>
            <c:ext xmlns:c16="http://schemas.microsoft.com/office/drawing/2014/chart" uri="{C3380CC4-5D6E-409C-BE32-E72D297353CC}">
              <c16:uniqueId val="{00000000-2157-48F7-872C-C336DAD53A7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222.41</c:v>
                </c:pt>
                <c:pt idx="3">
                  <c:v>228.21</c:v>
                </c:pt>
                <c:pt idx="4">
                  <c:v>246.9</c:v>
                </c:pt>
              </c:numCache>
            </c:numRef>
          </c:val>
          <c:smooth val="0"/>
          <c:extLst>
            <c:ext xmlns:c16="http://schemas.microsoft.com/office/drawing/2014/chart" uri="{C3380CC4-5D6E-409C-BE32-E72D297353CC}">
              <c16:uniqueId val="{00000001-2157-48F7-872C-C336DAD53A7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55.57</c:v>
                </c:pt>
                <c:pt idx="1">
                  <c:v>53.82</c:v>
                </c:pt>
                <c:pt idx="2">
                  <c:v>56.1</c:v>
                </c:pt>
                <c:pt idx="3">
                  <c:v>55.34</c:v>
                </c:pt>
                <c:pt idx="4">
                  <c:v>54.89</c:v>
                </c:pt>
              </c:numCache>
            </c:numRef>
          </c:val>
          <c:extLst>
            <c:ext xmlns:c16="http://schemas.microsoft.com/office/drawing/2014/chart" uri="{C3380CC4-5D6E-409C-BE32-E72D297353CC}">
              <c16:uniqueId val="{00000000-CC08-4CE9-8A3B-E845D54F7C4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55.26</c:v>
                </c:pt>
                <c:pt idx="3">
                  <c:v>54.54</c:v>
                </c:pt>
                <c:pt idx="4">
                  <c:v>52.9</c:v>
                </c:pt>
              </c:numCache>
            </c:numRef>
          </c:val>
          <c:smooth val="0"/>
          <c:extLst>
            <c:ext xmlns:c16="http://schemas.microsoft.com/office/drawing/2014/chart" uri="{C3380CC4-5D6E-409C-BE32-E72D297353CC}">
              <c16:uniqueId val="{00000001-CC08-4CE9-8A3B-E845D54F7C4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88.9</c:v>
                </c:pt>
                <c:pt idx="1">
                  <c:v>91.64</c:v>
                </c:pt>
                <c:pt idx="2">
                  <c:v>92.42</c:v>
                </c:pt>
                <c:pt idx="3">
                  <c:v>93.21</c:v>
                </c:pt>
                <c:pt idx="4">
                  <c:v>93.89</c:v>
                </c:pt>
              </c:numCache>
            </c:numRef>
          </c:val>
          <c:extLst>
            <c:ext xmlns:c16="http://schemas.microsoft.com/office/drawing/2014/chart" uri="{C3380CC4-5D6E-409C-BE32-E72D297353CC}">
              <c16:uniqueId val="{00000000-069E-42D8-92BB-7EC6A6567C4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90.52</c:v>
                </c:pt>
                <c:pt idx="3">
                  <c:v>90.3</c:v>
                </c:pt>
                <c:pt idx="4">
                  <c:v>90.3</c:v>
                </c:pt>
              </c:numCache>
            </c:numRef>
          </c:val>
          <c:smooth val="0"/>
          <c:extLst>
            <c:ext xmlns:c16="http://schemas.microsoft.com/office/drawing/2014/chart" uri="{C3380CC4-5D6E-409C-BE32-E72D297353CC}">
              <c16:uniqueId val="{00000001-069E-42D8-92BB-7EC6A6567C4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32"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石川県　小松市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F1</v>
      </c>
      <c r="X8" s="65"/>
      <c r="Y8" s="65"/>
      <c r="Z8" s="65"/>
      <c r="AA8" s="65"/>
      <c r="AB8" s="65"/>
      <c r="AC8" s="65"/>
      <c r="AD8" s="66" t="str">
        <f>データ!$M$6</f>
        <v>非設置</v>
      </c>
      <c r="AE8" s="66"/>
      <c r="AF8" s="66"/>
      <c r="AG8" s="66"/>
      <c r="AH8" s="66"/>
      <c r="AI8" s="66"/>
      <c r="AJ8" s="66"/>
      <c r="AK8" s="3"/>
      <c r="AL8" s="46">
        <f>データ!S6</f>
        <v>106405</v>
      </c>
      <c r="AM8" s="46"/>
      <c r="AN8" s="46"/>
      <c r="AO8" s="46"/>
      <c r="AP8" s="46"/>
      <c r="AQ8" s="46"/>
      <c r="AR8" s="46"/>
      <c r="AS8" s="46"/>
      <c r="AT8" s="45">
        <f>データ!T6</f>
        <v>371.05</v>
      </c>
      <c r="AU8" s="45"/>
      <c r="AV8" s="45"/>
      <c r="AW8" s="45"/>
      <c r="AX8" s="45"/>
      <c r="AY8" s="45"/>
      <c r="AZ8" s="45"/>
      <c r="BA8" s="45"/>
      <c r="BB8" s="45">
        <f>データ!U6</f>
        <v>286.77</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50.2</v>
      </c>
      <c r="J10" s="45"/>
      <c r="K10" s="45"/>
      <c r="L10" s="45"/>
      <c r="M10" s="45"/>
      <c r="N10" s="45"/>
      <c r="O10" s="45"/>
      <c r="P10" s="45">
        <f>データ!P6</f>
        <v>5.98</v>
      </c>
      <c r="Q10" s="45"/>
      <c r="R10" s="45"/>
      <c r="S10" s="45"/>
      <c r="T10" s="45"/>
      <c r="U10" s="45"/>
      <c r="V10" s="45"/>
      <c r="W10" s="45">
        <f>データ!Q6</f>
        <v>93.48</v>
      </c>
      <c r="X10" s="45"/>
      <c r="Y10" s="45"/>
      <c r="Z10" s="45"/>
      <c r="AA10" s="45"/>
      <c r="AB10" s="45"/>
      <c r="AC10" s="45"/>
      <c r="AD10" s="46">
        <f>データ!R6</f>
        <v>2530</v>
      </c>
      <c r="AE10" s="46"/>
      <c r="AF10" s="46"/>
      <c r="AG10" s="46"/>
      <c r="AH10" s="46"/>
      <c r="AI10" s="46"/>
      <c r="AJ10" s="46"/>
      <c r="AK10" s="2"/>
      <c r="AL10" s="46">
        <f>データ!V6</f>
        <v>6350</v>
      </c>
      <c r="AM10" s="46"/>
      <c r="AN10" s="46"/>
      <c r="AO10" s="46"/>
      <c r="AP10" s="46"/>
      <c r="AQ10" s="46"/>
      <c r="AR10" s="46"/>
      <c r="AS10" s="46"/>
      <c r="AT10" s="45">
        <f>データ!W6</f>
        <v>3.38</v>
      </c>
      <c r="AU10" s="45"/>
      <c r="AV10" s="45"/>
      <c r="AW10" s="45"/>
      <c r="AX10" s="45"/>
      <c r="AY10" s="45"/>
      <c r="AZ10" s="45"/>
      <c r="BA10" s="45"/>
      <c r="BB10" s="45">
        <f>データ!X6</f>
        <v>1878.7</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fZV0m9cG8Ec/vhWKQ65C2V+vEA+nFrab01AApxnqOiXt+EN8mzrEMI+dkT1Tq3Tv7h2GdsSNkdAe3RJJQWJwtg==" saltValue="K4xQQJuA9GLGgkmrCPyqb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172031</v>
      </c>
      <c r="D6" s="19">
        <f t="shared" si="3"/>
        <v>46</v>
      </c>
      <c r="E6" s="19">
        <f t="shared" si="3"/>
        <v>17</v>
      </c>
      <c r="F6" s="19">
        <f t="shared" si="3"/>
        <v>5</v>
      </c>
      <c r="G6" s="19">
        <f t="shared" si="3"/>
        <v>0</v>
      </c>
      <c r="H6" s="19" t="str">
        <f t="shared" si="3"/>
        <v>石川県　小松市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50.2</v>
      </c>
      <c r="P6" s="20">
        <f t="shared" si="3"/>
        <v>5.98</v>
      </c>
      <c r="Q6" s="20">
        <f t="shared" si="3"/>
        <v>93.48</v>
      </c>
      <c r="R6" s="20">
        <f t="shared" si="3"/>
        <v>2530</v>
      </c>
      <c r="S6" s="20">
        <f t="shared" si="3"/>
        <v>106405</v>
      </c>
      <c r="T6" s="20">
        <f t="shared" si="3"/>
        <v>371.05</v>
      </c>
      <c r="U6" s="20">
        <f t="shared" si="3"/>
        <v>286.77</v>
      </c>
      <c r="V6" s="20">
        <f t="shared" si="3"/>
        <v>6350</v>
      </c>
      <c r="W6" s="20">
        <f t="shared" si="3"/>
        <v>3.38</v>
      </c>
      <c r="X6" s="20">
        <f t="shared" si="3"/>
        <v>1878.7</v>
      </c>
      <c r="Y6" s="21">
        <f>IF(Y7="",NA(),Y7)</f>
        <v>101.67</v>
      </c>
      <c r="Z6" s="21">
        <f t="shared" ref="Z6:AH6" si="4">IF(Z7="",NA(),Z7)</f>
        <v>100.24</v>
      </c>
      <c r="AA6" s="21">
        <f t="shared" si="4"/>
        <v>100.46</v>
      </c>
      <c r="AB6" s="21">
        <f t="shared" si="4"/>
        <v>100.26</v>
      </c>
      <c r="AC6" s="21">
        <f t="shared" si="4"/>
        <v>100.35</v>
      </c>
      <c r="AD6" s="21">
        <f t="shared" si="4"/>
        <v>101.77</v>
      </c>
      <c r="AE6" s="21">
        <f t="shared" si="4"/>
        <v>103.6</v>
      </c>
      <c r="AF6" s="21">
        <f t="shared" si="4"/>
        <v>103.09</v>
      </c>
      <c r="AG6" s="21">
        <f t="shared" si="4"/>
        <v>102.11</v>
      </c>
      <c r="AH6" s="21">
        <f t="shared" si="4"/>
        <v>101.91</v>
      </c>
      <c r="AI6" s="20" t="str">
        <f>IF(AI7="","",IF(AI7="-","【-】","【"&amp;SUBSTITUTE(TEXT(AI7,"#,##0.00"),"-","△")&amp;"】"))</f>
        <v>【103.61】</v>
      </c>
      <c r="AJ6" s="20">
        <f>IF(AJ7="",NA(),AJ7)</f>
        <v>0</v>
      </c>
      <c r="AK6" s="20">
        <f t="shared" ref="AK6:AS6" si="5">IF(AK7="",NA(),AK7)</f>
        <v>0</v>
      </c>
      <c r="AL6" s="20">
        <f t="shared" si="5"/>
        <v>0</v>
      </c>
      <c r="AM6" s="20">
        <f t="shared" si="5"/>
        <v>0</v>
      </c>
      <c r="AN6" s="20">
        <f t="shared" si="5"/>
        <v>0</v>
      </c>
      <c r="AO6" s="21">
        <f t="shared" si="5"/>
        <v>227.4</v>
      </c>
      <c r="AP6" s="21">
        <f t="shared" si="5"/>
        <v>193.99</v>
      </c>
      <c r="AQ6" s="21">
        <f t="shared" si="5"/>
        <v>101.24</v>
      </c>
      <c r="AR6" s="21">
        <f t="shared" si="5"/>
        <v>124.9</v>
      </c>
      <c r="AS6" s="21">
        <f t="shared" si="5"/>
        <v>124.8</v>
      </c>
      <c r="AT6" s="20" t="str">
        <f>IF(AT7="","",IF(AT7="-","【-】","【"&amp;SUBSTITUTE(TEXT(AT7,"#,##0.00"),"-","△")&amp;"】"))</f>
        <v>【133.62】</v>
      </c>
      <c r="AU6" s="21">
        <f>IF(AU7="",NA(),AU7)</f>
        <v>37.58</v>
      </c>
      <c r="AV6" s="21">
        <f t="shared" ref="AV6:BD6" si="6">IF(AV7="",NA(),AV7)</f>
        <v>29.28</v>
      </c>
      <c r="AW6" s="21">
        <f t="shared" si="6"/>
        <v>24.05</v>
      </c>
      <c r="AX6" s="21">
        <f t="shared" si="6"/>
        <v>19.25</v>
      </c>
      <c r="AY6" s="21">
        <f t="shared" si="6"/>
        <v>20.84</v>
      </c>
      <c r="AZ6" s="21">
        <f t="shared" si="6"/>
        <v>29.54</v>
      </c>
      <c r="BA6" s="21">
        <f t="shared" si="6"/>
        <v>26.99</v>
      </c>
      <c r="BB6" s="21">
        <f t="shared" si="6"/>
        <v>37.24</v>
      </c>
      <c r="BC6" s="21">
        <f t="shared" si="6"/>
        <v>33.58</v>
      </c>
      <c r="BD6" s="21">
        <f t="shared" si="6"/>
        <v>35.42</v>
      </c>
      <c r="BE6" s="20" t="str">
        <f>IF(BE7="","",IF(BE7="-","【-】","【"&amp;SUBSTITUTE(TEXT(BE7,"#,##0.00"),"-","△")&amp;"】"))</f>
        <v>【36.94】</v>
      </c>
      <c r="BF6" s="21">
        <f>IF(BF7="",NA(),BF7)</f>
        <v>1746.55</v>
      </c>
      <c r="BG6" s="21">
        <f t="shared" ref="BG6:BO6" si="7">IF(BG7="",NA(),BG7)</f>
        <v>1752.66</v>
      </c>
      <c r="BH6" s="21">
        <f t="shared" si="7"/>
        <v>1621.95</v>
      </c>
      <c r="BI6" s="21">
        <f t="shared" si="7"/>
        <v>1561.63</v>
      </c>
      <c r="BJ6" s="21">
        <f t="shared" si="7"/>
        <v>1516.11</v>
      </c>
      <c r="BK6" s="21">
        <f t="shared" si="7"/>
        <v>789.46</v>
      </c>
      <c r="BL6" s="21">
        <f t="shared" si="7"/>
        <v>826.83</v>
      </c>
      <c r="BM6" s="21">
        <f t="shared" si="7"/>
        <v>783.8</v>
      </c>
      <c r="BN6" s="21">
        <f t="shared" si="7"/>
        <v>778.81</v>
      </c>
      <c r="BO6" s="21">
        <f t="shared" si="7"/>
        <v>718.49</v>
      </c>
      <c r="BP6" s="20" t="str">
        <f>IF(BP7="","",IF(BP7="-","【-】","【"&amp;SUBSTITUTE(TEXT(BP7,"#,##0.00"),"-","△")&amp;"】"))</f>
        <v>【809.19】</v>
      </c>
      <c r="BQ6" s="21">
        <f>IF(BQ7="",NA(),BQ7)</f>
        <v>90.1</v>
      </c>
      <c r="BR6" s="21">
        <f t="shared" ref="BR6:BZ6" si="8">IF(BR7="",NA(),BR7)</f>
        <v>87.39</v>
      </c>
      <c r="BS6" s="21">
        <f t="shared" si="8"/>
        <v>87.89</v>
      </c>
      <c r="BT6" s="21">
        <f t="shared" si="8"/>
        <v>87.92</v>
      </c>
      <c r="BU6" s="21">
        <f t="shared" si="8"/>
        <v>87.55</v>
      </c>
      <c r="BV6" s="21">
        <f t="shared" si="8"/>
        <v>57.77</v>
      </c>
      <c r="BW6" s="21">
        <f t="shared" si="8"/>
        <v>57.31</v>
      </c>
      <c r="BX6" s="21">
        <f t="shared" si="8"/>
        <v>68.11</v>
      </c>
      <c r="BY6" s="21">
        <f t="shared" si="8"/>
        <v>67.23</v>
      </c>
      <c r="BZ6" s="21">
        <f t="shared" si="8"/>
        <v>61.82</v>
      </c>
      <c r="CA6" s="20" t="str">
        <f>IF(CA7="","",IF(CA7="-","【-】","【"&amp;SUBSTITUTE(TEXT(CA7,"#,##0.00"),"-","△")&amp;"】"))</f>
        <v>【57.02】</v>
      </c>
      <c r="CB6" s="21">
        <f>IF(CB7="",NA(),CB7)</f>
        <v>150</v>
      </c>
      <c r="CC6" s="21">
        <f t="shared" ref="CC6:CK6" si="9">IF(CC7="",NA(),CC7)</f>
        <v>153.34</v>
      </c>
      <c r="CD6" s="21">
        <f t="shared" si="9"/>
        <v>153.22999999999999</v>
      </c>
      <c r="CE6" s="21">
        <f t="shared" si="9"/>
        <v>153.28</v>
      </c>
      <c r="CF6" s="21">
        <f t="shared" si="9"/>
        <v>153.30000000000001</v>
      </c>
      <c r="CG6" s="21">
        <f t="shared" si="9"/>
        <v>274.35000000000002</v>
      </c>
      <c r="CH6" s="21">
        <f t="shared" si="9"/>
        <v>273.52</v>
      </c>
      <c r="CI6" s="21">
        <f t="shared" si="9"/>
        <v>222.41</v>
      </c>
      <c r="CJ6" s="21">
        <f t="shared" si="9"/>
        <v>228.21</v>
      </c>
      <c r="CK6" s="21">
        <f t="shared" si="9"/>
        <v>246.9</v>
      </c>
      <c r="CL6" s="20" t="str">
        <f>IF(CL7="","",IF(CL7="-","【-】","【"&amp;SUBSTITUTE(TEXT(CL7,"#,##0.00"),"-","△")&amp;"】"))</f>
        <v>【273.68】</v>
      </c>
      <c r="CM6" s="21">
        <f>IF(CM7="",NA(),CM7)</f>
        <v>55.57</v>
      </c>
      <c r="CN6" s="21">
        <f t="shared" ref="CN6:CV6" si="10">IF(CN7="",NA(),CN7)</f>
        <v>53.82</v>
      </c>
      <c r="CO6" s="21">
        <f t="shared" si="10"/>
        <v>56.1</v>
      </c>
      <c r="CP6" s="21">
        <f t="shared" si="10"/>
        <v>55.34</v>
      </c>
      <c r="CQ6" s="21">
        <f t="shared" si="10"/>
        <v>54.89</v>
      </c>
      <c r="CR6" s="21">
        <f t="shared" si="10"/>
        <v>50.68</v>
      </c>
      <c r="CS6" s="21">
        <f t="shared" si="10"/>
        <v>50.14</v>
      </c>
      <c r="CT6" s="21">
        <f t="shared" si="10"/>
        <v>55.26</v>
      </c>
      <c r="CU6" s="21">
        <f t="shared" si="10"/>
        <v>54.54</v>
      </c>
      <c r="CV6" s="21">
        <f t="shared" si="10"/>
        <v>52.9</v>
      </c>
      <c r="CW6" s="20" t="str">
        <f>IF(CW7="","",IF(CW7="-","【-】","【"&amp;SUBSTITUTE(TEXT(CW7,"#,##0.00"),"-","△")&amp;"】"))</f>
        <v>【52.55】</v>
      </c>
      <c r="CX6" s="21">
        <f>IF(CX7="",NA(),CX7)</f>
        <v>88.9</v>
      </c>
      <c r="CY6" s="21">
        <f t="shared" ref="CY6:DG6" si="11">IF(CY7="",NA(),CY7)</f>
        <v>91.64</v>
      </c>
      <c r="CZ6" s="21">
        <f t="shared" si="11"/>
        <v>92.42</v>
      </c>
      <c r="DA6" s="21">
        <f t="shared" si="11"/>
        <v>93.21</v>
      </c>
      <c r="DB6" s="21">
        <f t="shared" si="11"/>
        <v>93.89</v>
      </c>
      <c r="DC6" s="21">
        <f t="shared" si="11"/>
        <v>84.86</v>
      </c>
      <c r="DD6" s="21">
        <f t="shared" si="11"/>
        <v>84.98</v>
      </c>
      <c r="DE6" s="21">
        <f t="shared" si="11"/>
        <v>90.52</v>
      </c>
      <c r="DF6" s="21">
        <f t="shared" si="11"/>
        <v>90.3</v>
      </c>
      <c r="DG6" s="21">
        <f t="shared" si="11"/>
        <v>90.3</v>
      </c>
      <c r="DH6" s="20" t="str">
        <f>IF(DH7="","",IF(DH7="-","【-】","【"&amp;SUBSTITUTE(TEXT(DH7,"#,##0.00"),"-","△")&amp;"】"))</f>
        <v>【87.30】</v>
      </c>
      <c r="DI6" s="21">
        <f>IF(DI7="",NA(),DI7)</f>
        <v>8.11</v>
      </c>
      <c r="DJ6" s="21">
        <f t="shared" ref="DJ6:DR6" si="12">IF(DJ7="",NA(),DJ7)</f>
        <v>11.37</v>
      </c>
      <c r="DK6" s="21">
        <f t="shared" si="12"/>
        <v>14.45</v>
      </c>
      <c r="DL6" s="21">
        <f t="shared" si="12"/>
        <v>17.600000000000001</v>
      </c>
      <c r="DM6" s="21">
        <f t="shared" si="12"/>
        <v>20.38</v>
      </c>
      <c r="DN6" s="21">
        <f t="shared" si="12"/>
        <v>24.13</v>
      </c>
      <c r="DO6" s="21">
        <f t="shared" si="12"/>
        <v>23.06</v>
      </c>
      <c r="DP6" s="21">
        <f t="shared" si="12"/>
        <v>24.8</v>
      </c>
      <c r="DQ6" s="21">
        <f t="shared" si="12"/>
        <v>28.12</v>
      </c>
      <c r="DR6" s="21">
        <f t="shared" si="12"/>
        <v>28.79</v>
      </c>
      <c r="DS6" s="20" t="str">
        <f>IF(DS7="","",IF(DS7="-","【-】","【"&amp;SUBSTITUTE(TEXT(DS7,"#,##0.00"),"-","△")&amp;"】"))</f>
        <v>【27.11】</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0.01</v>
      </c>
      <c r="EK6" s="21">
        <f t="shared" si="14"/>
        <v>0.02</v>
      </c>
      <c r="EL6" s="21">
        <f t="shared" si="14"/>
        <v>0.02</v>
      </c>
      <c r="EM6" s="21">
        <f t="shared" si="14"/>
        <v>0.01</v>
      </c>
      <c r="EN6" s="21">
        <f t="shared" si="14"/>
        <v>0.01</v>
      </c>
      <c r="EO6" s="20" t="str">
        <f>IF(EO7="","",IF(EO7="-","【-】","【"&amp;SUBSTITUTE(TEXT(EO7,"#,##0.00"),"-","△")&amp;"】"))</f>
        <v>【0.02】</v>
      </c>
    </row>
    <row r="7" spans="1:148" s="22" customFormat="1" x14ac:dyDescent="0.15">
      <c r="A7" s="14"/>
      <c r="B7" s="23">
        <v>2022</v>
      </c>
      <c r="C7" s="23">
        <v>172031</v>
      </c>
      <c r="D7" s="23">
        <v>46</v>
      </c>
      <c r="E7" s="23">
        <v>17</v>
      </c>
      <c r="F7" s="23">
        <v>5</v>
      </c>
      <c r="G7" s="23">
        <v>0</v>
      </c>
      <c r="H7" s="23" t="s">
        <v>96</v>
      </c>
      <c r="I7" s="23" t="s">
        <v>97</v>
      </c>
      <c r="J7" s="23" t="s">
        <v>98</v>
      </c>
      <c r="K7" s="23" t="s">
        <v>99</v>
      </c>
      <c r="L7" s="23" t="s">
        <v>100</v>
      </c>
      <c r="M7" s="23" t="s">
        <v>101</v>
      </c>
      <c r="N7" s="24" t="s">
        <v>102</v>
      </c>
      <c r="O7" s="24">
        <v>50.2</v>
      </c>
      <c r="P7" s="24">
        <v>5.98</v>
      </c>
      <c r="Q7" s="24">
        <v>93.48</v>
      </c>
      <c r="R7" s="24">
        <v>2530</v>
      </c>
      <c r="S7" s="24">
        <v>106405</v>
      </c>
      <c r="T7" s="24">
        <v>371.05</v>
      </c>
      <c r="U7" s="24">
        <v>286.77</v>
      </c>
      <c r="V7" s="24">
        <v>6350</v>
      </c>
      <c r="W7" s="24">
        <v>3.38</v>
      </c>
      <c r="X7" s="24">
        <v>1878.7</v>
      </c>
      <c r="Y7" s="24">
        <v>101.67</v>
      </c>
      <c r="Z7" s="24">
        <v>100.24</v>
      </c>
      <c r="AA7" s="24">
        <v>100.46</v>
      </c>
      <c r="AB7" s="24">
        <v>100.26</v>
      </c>
      <c r="AC7" s="24">
        <v>100.35</v>
      </c>
      <c r="AD7" s="24">
        <v>101.77</v>
      </c>
      <c r="AE7" s="24">
        <v>103.6</v>
      </c>
      <c r="AF7" s="24">
        <v>103.09</v>
      </c>
      <c r="AG7" s="24">
        <v>102.11</v>
      </c>
      <c r="AH7" s="24">
        <v>101.91</v>
      </c>
      <c r="AI7" s="24">
        <v>103.61</v>
      </c>
      <c r="AJ7" s="24">
        <v>0</v>
      </c>
      <c r="AK7" s="24">
        <v>0</v>
      </c>
      <c r="AL7" s="24">
        <v>0</v>
      </c>
      <c r="AM7" s="24">
        <v>0</v>
      </c>
      <c r="AN7" s="24">
        <v>0</v>
      </c>
      <c r="AO7" s="24">
        <v>227.4</v>
      </c>
      <c r="AP7" s="24">
        <v>193.99</v>
      </c>
      <c r="AQ7" s="24">
        <v>101.24</v>
      </c>
      <c r="AR7" s="24">
        <v>124.9</v>
      </c>
      <c r="AS7" s="24">
        <v>124.8</v>
      </c>
      <c r="AT7" s="24">
        <v>133.62</v>
      </c>
      <c r="AU7" s="24">
        <v>37.58</v>
      </c>
      <c r="AV7" s="24">
        <v>29.28</v>
      </c>
      <c r="AW7" s="24">
        <v>24.05</v>
      </c>
      <c r="AX7" s="24">
        <v>19.25</v>
      </c>
      <c r="AY7" s="24">
        <v>20.84</v>
      </c>
      <c r="AZ7" s="24">
        <v>29.54</v>
      </c>
      <c r="BA7" s="24">
        <v>26.99</v>
      </c>
      <c r="BB7" s="24">
        <v>37.24</v>
      </c>
      <c r="BC7" s="24">
        <v>33.58</v>
      </c>
      <c r="BD7" s="24">
        <v>35.42</v>
      </c>
      <c r="BE7" s="24">
        <v>36.94</v>
      </c>
      <c r="BF7" s="24">
        <v>1746.55</v>
      </c>
      <c r="BG7" s="24">
        <v>1752.66</v>
      </c>
      <c r="BH7" s="24">
        <v>1621.95</v>
      </c>
      <c r="BI7" s="24">
        <v>1561.63</v>
      </c>
      <c r="BJ7" s="24">
        <v>1516.11</v>
      </c>
      <c r="BK7" s="24">
        <v>789.46</v>
      </c>
      <c r="BL7" s="24">
        <v>826.83</v>
      </c>
      <c r="BM7" s="24">
        <v>783.8</v>
      </c>
      <c r="BN7" s="24">
        <v>778.81</v>
      </c>
      <c r="BO7" s="24">
        <v>718.49</v>
      </c>
      <c r="BP7" s="24">
        <v>809.19</v>
      </c>
      <c r="BQ7" s="24">
        <v>90.1</v>
      </c>
      <c r="BR7" s="24">
        <v>87.39</v>
      </c>
      <c r="BS7" s="24">
        <v>87.89</v>
      </c>
      <c r="BT7" s="24">
        <v>87.92</v>
      </c>
      <c r="BU7" s="24">
        <v>87.55</v>
      </c>
      <c r="BV7" s="24">
        <v>57.77</v>
      </c>
      <c r="BW7" s="24">
        <v>57.31</v>
      </c>
      <c r="BX7" s="24">
        <v>68.11</v>
      </c>
      <c r="BY7" s="24">
        <v>67.23</v>
      </c>
      <c r="BZ7" s="24">
        <v>61.82</v>
      </c>
      <c r="CA7" s="24">
        <v>57.02</v>
      </c>
      <c r="CB7" s="24">
        <v>150</v>
      </c>
      <c r="CC7" s="24">
        <v>153.34</v>
      </c>
      <c r="CD7" s="24">
        <v>153.22999999999999</v>
      </c>
      <c r="CE7" s="24">
        <v>153.28</v>
      </c>
      <c r="CF7" s="24">
        <v>153.30000000000001</v>
      </c>
      <c r="CG7" s="24">
        <v>274.35000000000002</v>
      </c>
      <c r="CH7" s="24">
        <v>273.52</v>
      </c>
      <c r="CI7" s="24">
        <v>222.41</v>
      </c>
      <c r="CJ7" s="24">
        <v>228.21</v>
      </c>
      <c r="CK7" s="24">
        <v>246.9</v>
      </c>
      <c r="CL7" s="24">
        <v>273.68</v>
      </c>
      <c r="CM7" s="24">
        <v>55.57</v>
      </c>
      <c r="CN7" s="24">
        <v>53.82</v>
      </c>
      <c r="CO7" s="24">
        <v>56.1</v>
      </c>
      <c r="CP7" s="24">
        <v>55.34</v>
      </c>
      <c r="CQ7" s="24">
        <v>54.89</v>
      </c>
      <c r="CR7" s="24">
        <v>50.68</v>
      </c>
      <c r="CS7" s="24">
        <v>50.14</v>
      </c>
      <c r="CT7" s="24">
        <v>55.26</v>
      </c>
      <c r="CU7" s="24">
        <v>54.54</v>
      </c>
      <c r="CV7" s="24">
        <v>52.9</v>
      </c>
      <c r="CW7" s="24">
        <v>52.55</v>
      </c>
      <c r="CX7" s="24">
        <v>88.9</v>
      </c>
      <c r="CY7" s="24">
        <v>91.64</v>
      </c>
      <c r="CZ7" s="24">
        <v>92.42</v>
      </c>
      <c r="DA7" s="24">
        <v>93.21</v>
      </c>
      <c r="DB7" s="24">
        <v>93.89</v>
      </c>
      <c r="DC7" s="24">
        <v>84.86</v>
      </c>
      <c r="DD7" s="24">
        <v>84.98</v>
      </c>
      <c r="DE7" s="24">
        <v>90.52</v>
      </c>
      <c r="DF7" s="24">
        <v>90.3</v>
      </c>
      <c r="DG7" s="24">
        <v>90.3</v>
      </c>
      <c r="DH7" s="24">
        <v>87.3</v>
      </c>
      <c r="DI7" s="24">
        <v>8.11</v>
      </c>
      <c r="DJ7" s="24">
        <v>11.37</v>
      </c>
      <c r="DK7" s="24">
        <v>14.45</v>
      </c>
      <c r="DL7" s="24">
        <v>17.600000000000001</v>
      </c>
      <c r="DM7" s="24">
        <v>20.38</v>
      </c>
      <c r="DN7" s="24">
        <v>24.13</v>
      </c>
      <c r="DO7" s="24">
        <v>23.06</v>
      </c>
      <c r="DP7" s="24">
        <v>24.8</v>
      </c>
      <c r="DQ7" s="24">
        <v>28.12</v>
      </c>
      <c r="DR7" s="24">
        <v>28.79</v>
      </c>
      <c r="DS7" s="24">
        <v>27.11</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0.01</v>
      </c>
      <c r="EK7" s="24">
        <v>0.02</v>
      </c>
      <c r="EL7" s="24">
        <v>0.02</v>
      </c>
      <c r="EM7" s="24">
        <v>0.01</v>
      </c>
      <c r="EN7" s="24">
        <v>0.01</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料金業務課</cp:lastModifiedBy>
  <cp:lastPrinted>2024-01-26T09:36:19Z</cp:lastPrinted>
  <dcterms:created xsi:type="dcterms:W3CDTF">2023-12-12T01:01:40Z</dcterms:created>
  <dcterms:modified xsi:type="dcterms:W3CDTF">2024-01-26T09:36:23Z</dcterms:modified>
  <cp:category/>
</cp:coreProperties>
</file>