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74.65\料金業務課nas\庶務経理担当（下水）\14財政課調査・依頼\11R5\30_（1.31〆）公営企業に係る経営比較分析表（令和４年度決算）の分析等について\提出分\"/>
    </mc:Choice>
  </mc:AlternateContent>
  <workbookProtection workbookAlgorithmName="SHA-512" workbookHashValue="6VVUaRSER2mhQIThdtlYa0s8Fjg/eQ3tJ8m6w9IgKQlYwAchj5z4mfju0dcpekZwXZ5XhMLNFQiQcBdfzWQj5Q==" workbookSaltValue="poeTBCXJsniVNu3x8eK4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<sst xmlns="http://schemas.openxmlformats.org/spreadsheetml/2006/main" count="236" uniqueCount="117">
  <si>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</si>
  <si>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</si>
  <si>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</si>
  <si>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</si>
  <si>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</si>
  <si>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</si>
  <si>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</si>
  <si>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</si>
  <si>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</si>
  <si>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</si>
  <si>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</si>
  <si>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</si>
  <si>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</si>
  <si>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</si>
  <si>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</si>
  <si>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</si>
  <si>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</si>
  <si>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</si>
  <si>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</si>
  <si>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</si>
  <si>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</si>
  <si>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</si>
  <si>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</si>
  <si>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</si>
  <si>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</si>
  <si>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</si>
  <si>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</si>
  <si>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</si>
  <si>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</si>
  <si>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</si>
  <si>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</si>
  <si>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</si>
  <si>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</si>
  <si>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</si>
  <si>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</si>
  <si>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</si>
  <si>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</si>
  <si>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</si>
  <si>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</si>
  <si>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</si>
  <si>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</si>
  <si>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</si>
  <si>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</si>
  <si>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</si>
  <si>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</si>
  <si>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</si>
  <si>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</si>
  <si>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</si>
  <si>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</si>
  <si>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</si>
  <si>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</si>
  <si>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</si>
  <si>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</si>
  <si>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</si>
  <si>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</si>
  <si>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</si>
  <si>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</si>
  <si>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</si>
  <si>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</si>
  <si>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</si>
  <si>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</si>
  <si>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</si>
  <si>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</si>
  <si>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</si>
  <si>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</si>
  <si>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</si>
  <si>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</si>
  <si>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</si>
  <si>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</si>
  <si>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</si>
  <si>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</si>
  <si>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</si>
  <si>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</si>
  <si>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</si>
  <si>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</si>
  <si>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</si>
  <si>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</si>
  <si>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</si>
  <si>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</si>
  <si>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</si>
  <si>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</si>
  <si>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</si>
  <si>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</si>
  <si>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</si>
  <si>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</si>
  <si>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</si>
  <si>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</si>
  <si>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</si>
  <si>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</si>
  <si>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</si>
  <si>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</si>
  <si>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</si>
  <si>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</si>
  <si>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</si>
  <si>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</si>
  <si>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</si>
  <si>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</si>
  <si>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</si>
  <si>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</si>
  <si>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</si>
  <si>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</si>
  <si>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</si>
  <si>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</si>
  <si>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</si>
  <si>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</si>
  <si>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</si>
  <si>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</si>
  <si>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</si>
  <si>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</si>
  <si>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</si>
  <si>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</si>
  <si>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</si>
  <si>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</si>
  <si>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</si>
  <si>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主な経営指標である経常収支比率や経費回収率では類似団体や全国平均を上回っており、健全な数字となっています。一方で、企業債残高対事業規模比率では、事業規模に対して企業債残高の割合が高いという結果になっています。しかし、小松市の特定環境保全公共下水道は整備が完了していることから今後は適正な規模に収束していくものと考えています。
　今後は、水洗化率の向上や経費削減に努め、企業債残高の圧縮を図り「安全・安心」の下水道事業を推進していきます。
</t>
    <phoneticPr fontId="4"/>
  </si>
  <si>
    <t>法定耐用年数を超える管渠は有りませんが、短い期間において管渠布設工事を集中して行なっており、管渠の更新工事が短期間に集中しないように長寿命化計画を策定のうえ、計画的に更新事業を行う予定です。</t>
    <phoneticPr fontId="4"/>
  </si>
  <si>
    <t>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</si>
</sst>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4-4693-A3B6-29AB8A4C22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E74-4693-A3B6-29AB8A4C22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86-47C7-80FA-2F07B75B05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086-47C7-80FA-2F07B75B05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75.790000000000006</c:v>
                </c:pt>
                <c:pt idx="1">
                  <c:v>77.73</c:v>
                </c:pt>
                <c:pt idx="2">
                  <c:v>78.650000000000006</c:v>
                </c:pt>
                <c:pt idx="3">
                  <c:v>79.11</c:v>
                </c:pt>
                <c:pt idx="4">
                  <c:v>80.239999999999995</c:v>
                </c:pt>
              </c:numCache>
            </c:numRef>
          </c:val>
          <c:extLst>
            <c:ext xmlns:c16="http://schemas.microsoft.com/office/drawing/2014/chart" uri="{C3380CC4-5D6E-409C-BE32-E72D297353CC}">
              <c16:uniqueId val="{00000000-6985-4475-AF36-81ADBEFF8E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985-4475-AF36-81ADBEFF8E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120.5</c:v>
                </c:pt>
                <c:pt idx="1">
                  <c:v>124.17</c:v>
                </c:pt>
                <c:pt idx="2">
                  <c:v>126.87</c:v>
                </c:pt>
                <c:pt idx="3">
                  <c:v>134.01</c:v>
                </c:pt>
                <c:pt idx="4">
                  <c:v>132.4</c:v>
                </c:pt>
              </c:numCache>
            </c:numRef>
          </c:val>
          <c:extLst>
            <c:ext xmlns:c16="http://schemas.microsoft.com/office/drawing/2014/chart" uri="{C3380CC4-5D6E-409C-BE32-E72D297353CC}">
              <c16:uniqueId val="{00000000-A97D-4AE8-A639-46184DF1D2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97D-4AE8-A639-46184DF1D2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22.56</c:v>
                </c:pt>
                <c:pt idx="1">
                  <c:v>24.76</c:v>
                </c:pt>
                <c:pt idx="2">
                  <c:v>26.93</c:v>
                </c:pt>
                <c:pt idx="3">
                  <c:v>28.97</c:v>
                </c:pt>
                <c:pt idx="4">
                  <c:v>31.11</c:v>
                </c:pt>
              </c:numCache>
            </c:numRef>
          </c:val>
          <c:extLst>
            <c:ext xmlns:c16="http://schemas.microsoft.com/office/drawing/2014/chart" uri="{C3380CC4-5D6E-409C-BE32-E72D297353CC}">
              <c16:uniqueId val="{00000000-7735-4559-9EF1-8EED1E65BB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7735-4559-9EF1-8EED1E65BB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2-4AD5-94F3-9A6F6D93A8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C52-4AD5-94F3-9A6F6D93A8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D-46D0-BE53-347A42F6F4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9ED-46D0-BE53-347A42F6F4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4.92</c:v>
                </c:pt>
                <c:pt idx="1">
                  <c:v>4.84</c:v>
                </c:pt>
                <c:pt idx="2">
                  <c:v>4.7699999999999996</c:v>
                </c:pt>
                <c:pt idx="3">
                  <c:v>4.7</c:v>
                </c:pt>
                <c:pt idx="4">
                  <c:v>4.5599999999999996</c:v>
                </c:pt>
              </c:numCache>
            </c:numRef>
          </c:val>
          <c:extLst>
            <c:ext xmlns:c16="http://schemas.microsoft.com/office/drawing/2014/chart" uri="{C3380CC4-5D6E-409C-BE32-E72D297353CC}">
              <c16:uniqueId val="{00000000-A0B7-4160-AA65-515CBDD5E2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A0B7-4160-AA65-515CBDD5E2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2671.07</c:v>
                </c:pt>
                <c:pt idx="1">
                  <c:v>2512.87</c:v>
                </c:pt>
                <c:pt idx="2">
                  <c:v>2244.5</c:v>
                </c:pt>
                <c:pt idx="3">
                  <c:v>2109.39</c:v>
                </c:pt>
                <c:pt idx="4">
                  <c:v>2010.53</c:v>
                </c:pt>
              </c:numCache>
            </c:numRef>
          </c:val>
          <c:extLst>
            <c:ext xmlns:c16="http://schemas.microsoft.com/office/drawing/2014/chart" uri="{C3380CC4-5D6E-409C-BE32-E72D297353CC}">
              <c16:uniqueId val="{00000000-68A3-4CBE-8361-B3BBD5AF0E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8A3-4CBE-8361-B3BBD5AF0E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86.84</c:v>
                </c:pt>
                <c:pt idx="1">
                  <c:v>86.07</c:v>
                </c:pt>
                <c:pt idx="2">
                  <c:v>86.32</c:v>
                </c:pt>
                <c:pt idx="3">
                  <c:v>86.44</c:v>
                </c:pt>
                <c:pt idx="4">
                  <c:v>86.16</c:v>
                </c:pt>
              </c:numCache>
            </c:numRef>
          </c:val>
          <c:extLst>
            <c:ext xmlns:c16="http://schemas.microsoft.com/office/drawing/2014/chart" uri="{C3380CC4-5D6E-409C-BE32-E72D297353CC}">
              <c16:uniqueId val="{00000000-6BB2-4A49-A3BB-0250522894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BB2-4A49-A3BB-0250522894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5CB-4607-B308-18EC998CE2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45CB-4607-B308-18EC998CE2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小松市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106405</v>
      </c>
      <c r="AM8" s="46"/>
      <c r="AN8" s="46"/>
      <c r="AO8" s="46"/>
      <c r="AP8" s="46"/>
      <c r="AQ8" s="46"/>
      <c r="AR8" s="46"/>
      <c r="AS8" s="46"/>
      <c r="AT8" s="45">
        <f>データ!T6</f>
        <v>371.05</v>
      </c>
      <c r="AU8" s="45"/>
      <c r="AV8" s="45"/>
      <c r="AW8" s="45"/>
      <c r="AX8" s="45"/>
      <c r="AY8" s="45"/>
      <c r="AZ8" s="45"/>
      <c r="BA8" s="45"/>
      <c r="BB8" s="45">
        <f>データ!U6</f>
        <v>286.77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45.39</v>
      </c>
      <c r="J10" s="45"/>
      <c r="K10" s="45"/>
      <c r="L10" s="45"/>
      <c r="M10" s="45"/>
      <c r="N10" s="45"/>
      <c r="O10" s="45"/>
      <c r="P10" s="45">
        <f>データ!P6</f>
        <v>1.95</v>
      </c>
      <c r="Q10" s="45"/>
      <c r="R10" s="45"/>
      <c r="S10" s="45"/>
      <c r="T10" s="45"/>
      <c r="U10" s="45"/>
      <c r="V10" s="45"/>
      <c r="W10" s="45">
        <f>データ!Q6</f>
        <v>89.31</v>
      </c>
      <c r="X10" s="45"/>
      <c r="Y10" s="45"/>
      <c r="Z10" s="45"/>
      <c r="AA10" s="45"/>
      <c r="AB10" s="45"/>
      <c r="AC10" s="45"/>
      <c r="AD10" s="46">
        <f>データ!R6</f>
        <v>2530</v>
      </c>
      <c r="AE10" s="46"/>
      <c r="AF10" s="46"/>
      <c r="AG10" s="46"/>
      <c r="AH10" s="46"/>
      <c r="AI10" s="46"/>
      <c r="AJ10" s="46"/>
      <c r="AK10" s="2"/>
      <c r="AL10" s="46">
        <f>データ!V6</f>
        <v>2075</v>
      </c>
      <c r="AM10" s="46"/>
      <c r="AN10" s="46"/>
      <c r="AO10" s="46"/>
      <c r="AP10" s="46"/>
      <c r="AQ10" s="46"/>
      <c r="AR10" s="46"/>
      <c r="AS10" s="46"/>
      <c r="AT10" s="45">
        <f>データ!W6</f>
        <v>0.84</v>
      </c>
      <c r="AU10" s="45"/>
      <c r="AV10" s="45"/>
      <c r="AW10" s="45"/>
      <c r="AX10" s="45"/>
      <c r="AY10" s="45"/>
      <c r="AZ10" s="45"/>
      <c r="BA10" s="45"/>
      <c r="BB10" s="45">
        <f>データ!X6</f>
        <v>2470.2399999999998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i8HI4Ch4KytdBIwrm6spXjFvD2OOonvyzbEjHNY4GIsuknrYuY5eC9NxQ2qus5B3OBtlhji3H0+o7n6mOCwDA==" saltValue="1Qjc6scdJTnnz/MOX6XT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172031</v>
      </c>
      <c r="D6" s="19">
        <f t="shared" si="3"/>
        <v>46</v>
      </c>
      <c r="E6" s="19">
        <f t="shared" si="3"/>
        <v>17</v>
      </c>
      <c r="F6" s="19">
        <f t="shared" si="3"/>
        <v>4</v>
      </c>
      <c r="G6" s="19">
        <f t="shared" si="3"/>
        <v>0</v>
      </c>
      <c r="H6" s="19" t="str">
        <f t="shared" si="3"/>
        <v>石川県　小松市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45.39</v>
      </c>
      <c r="P6" s="20">
        <f t="shared" si="3"/>
        <v>1.95</v>
      </c>
      <c r="Q6" s="20">
        <f t="shared" si="3"/>
        <v>89.31</v>
      </c>
      <c r="R6" s="20">
        <f t="shared" si="3"/>
        <v>2530</v>
      </c>
      <c r="S6" s="20">
        <f t="shared" si="3"/>
        <v>106405</v>
      </c>
      <c r="T6" s="20">
        <f t="shared" si="3"/>
        <v>371.05</v>
      </c>
      <c r="U6" s="20">
        <f t="shared" si="3"/>
        <v>286.77</v>
      </c>
      <c r="V6" s="20">
        <f t="shared" si="3"/>
        <v>2075</v>
      </c>
      <c r="W6" s="20">
        <f t="shared" si="3"/>
        <v>0.84</v>
      </c>
      <c r="X6" s="20">
        <f t="shared" si="3"/>
        <v>2470.2399999999998</v>
      </c>
      <c r="Y6" s="21">
        <f>IF(Y7="",NA(),Y7)</f>
        <v>120.5</v>
      </c>
      <c r="Z6" s="21">
        <f t="shared" ref="Z6:AH6" si="4">IF(Z7="",NA(),Z7)</f>
        <v>124.17</v>
      </c>
      <c r="AA6" s="21">
        <f t="shared" si="4"/>
        <v>126.87</v>
      </c>
      <c r="AB6" s="21">
        <f t="shared" si="4"/>
        <v>134.01</v>
      </c>
      <c r="AC6" s="21">
        <f t="shared" si="4"/>
        <v>132.4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4.92</v>
      </c>
      <c r="AV6" s="21">
        <f t="shared" ref="AV6:BD6" si="6">IF(AV7="",NA(),AV7)</f>
        <v>4.84</v>
      </c>
      <c r="AW6" s="21">
        <f t="shared" si="6"/>
        <v>4.7699999999999996</v>
      </c>
      <c r="AX6" s="21">
        <f t="shared" si="6"/>
        <v>4.7</v>
      </c>
      <c r="AY6" s="21">
        <f t="shared" si="6"/>
        <v>4.5599999999999996</v>
      </c>
      <c r="AZ6" s="21">
        <f t="shared" si="6"/>
        <v>49.18</v>
      </c>
      <c r="BA6" s="21">
        <f t="shared" si="6"/>
        <v>47.72</v>
      </c>
      <c r="BB6" s="21">
        <f t="shared" si="6"/>
        <v>44.24</v>
      </c>
      <c r="BC6" s="21">
        <f t="shared" si="6"/>
        <v>43.07</v>
      </c>
      <c r="BD6" s="21">
        <f t="shared" si="6"/>
        <v>45.42</v>
      </c>
      <c r="BE6" s="20" t="str">
        <f>IF(BE7="","",IF(BE7="-","【-】","【"&amp;SUBSTITUTE(TEXT(BE7,"#,##0.00"),"-","△")&amp;"】"))</f>
        <v>【44.25】</v>
      </c>
      <c r="BF6" s="21">
        <f>IF(BF7="",NA(),BF7)</f>
        <v>2671.07</v>
      </c>
      <c r="BG6" s="21">
        <f t="shared" ref="BG6:BO6" si="7">IF(BG7="",NA(),BG7)</f>
        <v>2512.87</v>
      </c>
      <c r="BH6" s="21">
        <f t="shared" si="7"/>
        <v>2244.5</v>
      </c>
      <c r="BI6" s="21">
        <f t="shared" si="7"/>
        <v>2109.39</v>
      </c>
      <c r="BJ6" s="21">
        <f t="shared" si="7"/>
        <v>2010.53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86.84</v>
      </c>
      <c r="BR6" s="21">
        <f t="shared" ref="BR6:BZ6" si="8">IF(BR7="",NA(),BR7)</f>
        <v>86.07</v>
      </c>
      <c r="BS6" s="21">
        <f t="shared" si="8"/>
        <v>86.32</v>
      </c>
      <c r="BT6" s="21">
        <f t="shared" si="8"/>
        <v>86.44</v>
      </c>
      <c r="BU6" s="21">
        <f t="shared" si="8"/>
        <v>86.16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75.790000000000006</v>
      </c>
      <c r="CY6" s="21">
        <f t="shared" ref="CY6:DG6" si="11">IF(CY7="",NA(),CY7)</f>
        <v>77.73</v>
      </c>
      <c r="CZ6" s="21">
        <f t="shared" si="11"/>
        <v>78.650000000000006</v>
      </c>
      <c r="DA6" s="21">
        <f t="shared" si="11"/>
        <v>79.11</v>
      </c>
      <c r="DB6" s="21">
        <f t="shared" si="11"/>
        <v>80.239999999999995</v>
      </c>
      <c r="DC6" s="21">
        <f t="shared" si="11"/>
        <v>83.32</v>
      </c>
      <c r="DD6" s="21">
        <f t="shared" si="11"/>
        <v>83.75</v>
      </c>
      <c r="DE6" s="21">
        <f t="shared" si="11"/>
        <v>84.19</v>
      </c>
      <c r="DF6" s="21">
        <f t="shared" si="11"/>
        <v>84.34</v>
      </c>
      <c r="DG6" s="21">
        <f t="shared" si="11"/>
        <v>84.34</v>
      </c>
      <c r="DH6" s="20" t="str">
        <f>IF(DH7="","",IF(DH7="-","【-】","【"&amp;SUBSTITUTE(TEXT(DH7,"#,##0.00"),"-","△")&amp;"】"))</f>
        <v>【85.67】</v>
      </c>
      <c r="DI6" s="21">
        <f>IF(DI7="",NA(),DI7)</f>
        <v>22.56</v>
      </c>
      <c r="DJ6" s="21">
        <f t="shared" ref="DJ6:DR6" si="12">IF(DJ7="",NA(),DJ7)</f>
        <v>24.76</v>
      </c>
      <c r="DK6" s="21">
        <f t="shared" si="12"/>
        <v>26.93</v>
      </c>
      <c r="DL6" s="21">
        <f t="shared" si="12"/>
        <v>28.97</v>
      </c>
      <c r="DM6" s="21">
        <f t="shared" si="12"/>
        <v>31.11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172031</v>
      </c>
      <c r="D7" s="23">
        <v>46</v>
      </c>
      <c r="E7" s="23">
        <v>17</v>
      </c>
      <c r="F7" s="23">
        <v>4</v>
      </c>
      <c r="G7" s="23">
        <v>0</v>
      </c>
      <c r="H7" s="23" t="s">
        <v>96</v>
      </c>
      <c r="I7" s="23" t="s">
        <v>97</v>
      </c>
      <c r="J7" s="23" t="s">
        <v>98</v>
      </c>
      <c r="K7" s="23" t="s">
        <v>99</v>
      </c>
      <c r="L7" s="23" t="s">
        <v>100</v>
      </c>
      <c r="M7" s="23" t="s">
        <v>101</v>
      </c>
      <c r="N7" s="24" t="s">
        <v>102</v>
      </c>
      <c r="O7" s="24">
        <v>45.39</v>
      </c>
      <c r="P7" s="24">
        <v>1.95</v>
      </c>
      <c r="Q7" s="24">
        <v>89.31</v>
      </c>
      <c r="R7" s="24">
        <v>2530</v>
      </c>
      <c r="S7" s="24">
        <v>106405</v>
      </c>
      <c r="T7" s="24">
        <v>371.05</v>
      </c>
      <c r="U7" s="24">
        <v>286.77</v>
      </c>
      <c r="V7" s="24">
        <v>2075</v>
      </c>
      <c r="W7" s="24">
        <v>0.84</v>
      </c>
      <c r="X7" s="24">
        <v>2470.2399999999998</v>
      </c>
      <c r="Y7" s="24">
        <v>120.5</v>
      </c>
      <c r="Z7" s="24">
        <v>124.17</v>
      </c>
      <c r="AA7" s="24">
        <v>126.87</v>
      </c>
      <c r="AB7" s="24">
        <v>134.01</v>
      </c>
      <c r="AC7" s="24">
        <v>132.4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4.92</v>
      </c>
      <c r="AV7" s="24">
        <v>4.84</v>
      </c>
      <c r="AW7" s="24">
        <v>4.7699999999999996</v>
      </c>
      <c r="AX7" s="24">
        <v>4.7</v>
      </c>
      <c r="AY7" s="24">
        <v>4.5599999999999996</v>
      </c>
      <c r="AZ7" s="24">
        <v>49.18</v>
      </c>
      <c r="BA7" s="24">
        <v>47.72</v>
      </c>
      <c r="BB7" s="24">
        <v>44.24</v>
      </c>
      <c r="BC7" s="24">
        <v>43.07</v>
      </c>
      <c r="BD7" s="24">
        <v>45.42</v>
      </c>
      <c r="BE7" s="24">
        <v>44.25</v>
      </c>
      <c r="BF7" s="24">
        <v>2671.07</v>
      </c>
      <c r="BG7" s="24">
        <v>2512.87</v>
      </c>
      <c r="BH7" s="24">
        <v>2244.5</v>
      </c>
      <c r="BI7" s="24">
        <v>2109.39</v>
      </c>
      <c r="BJ7" s="24">
        <v>2010.53</v>
      </c>
      <c r="BK7" s="24">
        <v>1194.1500000000001</v>
      </c>
      <c r="BL7" s="24">
        <v>1206.79</v>
      </c>
      <c r="BM7" s="24">
        <v>1258.43</v>
      </c>
      <c r="BN7" s="24">
        <v>1163.75</v>
      </c>
      <c r="BO7" s="24">
        <v>1195.47</v>
      </c>
      <c r="BP7" s="24">
        <v>1182.1099999999999</v>
      </c>
      <c r="BQ7" s="24">
        <v>86.84</v>
      </c>
      <c r="BR7" s="24">
        <v>86.07</v>
      </c>
      <c r="BS7" s="24">
        <v>86.32</v>
      </c>
      <c r="BT7" s="24">
        <v>86.44</v>
      </c>
      <c r="BU7" s="24">
        <v>86.16</v>
      </c>
      <c r="BV7" s="24">
        <v>72.260000000000005</v>
      </c>
      <c r="BW7" s="24">
        <v>71.84</v>
      </c>
      <c r="BX7" s="24">
        <v>73.36</v>
      </c>
      <c r="BY7" s="24">
        <v>72.599999999999994</v>
      </c>
      <c r="BZ7" s="24">
        <v>69.430000000000007</v>
      </c>
      <c r="CA7" s="24">
        <v>73.78</v>
      </c>
      <c r="CB7" s="24">
        <v>150</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75.790000000000006</v>
      </c>
      <c r="CY7" s="24">
        <v>77.73</v>
      </c>
      <c r="CZ7" s="24">
        <v>78.650000000000006</v>
      </c>
      <c r="DA7" s="24">
        <v>79.11</v>
      </c>
      <c r="DB7" s="24">
        <v>80.239999999999995</v>
      </c>
      <c r="DC7" s="24">
        <v>83.32</v>
      </c>
      <c r="DD7" s="24">
        <v>83.75</v>
      </c>
      <c r="DE7" s="24">
        <v>84.19</v>
      </c>
      <c r="DF7" s="24">
        <v>84.34</v>
      </c>
      <c r="DG7" s="24">
        <v>84.34</v>
      </c>
      <c r="DH7" s="24">
        <v>85.67</v>
      </c>
      <c r="DI7" s="24">
        <v>22.56</v>
      </c>
      <c r="DJ7" s="24">
        <v>24.76</v>
      </c>
      <c r="DK7" s="24">
        <v>26.93</v>
      </c>
      <c r="DL7" s="24">
        <v>28.97</v>
      </c>
      <c r="DM7" s="24">
        <v>31.11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2024-01-26T09:37:00Z</cp:lastPrinted>
  <dcterms:created xsi:type="dcterms:W3CDTF">2023-12-12T00:55:26Z</dcterms:created>
  <dcterms:modified xsi:type="dcterms:W3CDTF">2024-01-26T09:37:02Z</dcterms:modified>
  <cp:category/>
</cp:coreProperties>
</file>