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16.174.65\料金業務課nas\庶務経理担当（下水）\14財政課調査・依頼\11R5\30_（1.31〆）公営企業に係る経営比較分析表（令和４年度決算）の分析等について\提出分\"/>
    </mc:Choice>
  </mc:AlternateContent>
  <workbookProtection workbookAlgorithmName="SHA-512" workbookHashValue="6VVUaRSER2mhQIThdtlYa0s8Fjg/eQ3tJ8m6w9IgKQlYwAchj5z4mfju0dcpekZwXZ5XhMLNFQiQcBdfzWQj5Q==" workbookSaltValue="poeTBCXJsniVNu3x8eK4PQ=="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AD10" i="4"/>
  <c r="W10" i="4"/>
  <c r="I10" i="4"/>
  <c r="B10" i="4"/>
  <c r="BB8" i="4"/>
  <c r="AT8" i="4"/>
  <c r="AL8" i="4"/>
  <c r="AD8" i="4"/>
  <c r="W8" i="4"/>
  <c r="P8" i="4"/>
  <c r="I8" i="4"/>
  <c r="B8" i="4"/>
  <c r="B6" i="4"/>
</calcChain>
</file>

<file path=xl/sharedStrings.xml><?xml version="1.0" encoding="utf-8"?>
<sst xmlns="http://schemas.openxmlformats.org/spreadsheetml/2006/main" count="236" uniqueCount="117">
  <si>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</si>
  <si>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</si>
  <si>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</si>
  <si>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</si>
  <si>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</si>
  <si>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</si>
  <si>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</si>
  <si>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</si>
  <si>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</si>
  <si>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</si>
  <si>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</si>
  <si>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</si>
  <si>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</si>
  <si>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</si>
  <si>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</si>
  <si>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</si>
  <si>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</si>
  <si>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</si>
  <si>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</si>
  <si>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</si>
  <si>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</si>
  <si>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</si>
  <si>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</si>
  <si>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</si>
  <si>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</si>
  <si>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</si>
  <si>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</si>
  <si>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</si>
  <si>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</si>
  <si>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</si>
  <si>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</si>
  <si>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</si>
  <si>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</si>
  <si>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</si>
  <si>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</si>
  <si>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</si>
  <si>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</si>
  <si>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</si>
  <si>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</si>
  <si>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</si>
  <si>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</si>
  <si>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</si>
  <si>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</si>
  <si>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</si>
  <si>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</si>
  <si>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</si>
  <si>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</si>
  <si>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</si>
  <si>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</si>
  <si>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</si>
  <si>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</si>
  <si>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</si>
  <si>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</si>
  <si>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</si>
  <si>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</si>
  <si>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</si>
  <si>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</si>
  <si>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</si>
  <si>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</si>
  <si>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</si>
  <si>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</si>
  <si>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</si>
  <si>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</si>
  <si>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</si>
  <si>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</si>
  <si>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</si>
  <si>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</si>
  <si>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</si>
  <si>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</si>
  <si>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</si>
  <si>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</si>
  <si>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</si>
  <si>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</si>
  <si>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</si>
  <si>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</si>
  <si>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</si>
  <si>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</si>
  <si>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</si>
  <si>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</si>
  <si>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</si>
  <si>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</si>
  <si>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</si>
  <si>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</si>
  <si>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</si>
  <si>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</si>
  <si>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</si>
  <si>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</si>
  <si>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</si>
  <si>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</si>
  <si>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</si>
  <si>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</si>
  <si>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</si>
  <si>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</si>
  <si>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</si>
  <si>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</si>
  <si>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</si>
  <si>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石川県　小松市</t>
  </si>
  <si>
    <t>法適用</t>
  </si>
  <si>
    <t>下水道事業</t>
  </si>
  <si>
    <t>特定環境保全公共下水道</t>
  </si>
  <si>
    <t>D2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</si>
  <si>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</si>
  <si>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</si>
  <si>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</si>
  <si>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</si>
  <si>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</si>
  <si>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</si>
  <si>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</si>
  <si>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</si>
  <si>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</si>
  <si>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</si>
  <si>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</si>
  <si>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</si>
  <si>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</si>
  <si>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xml:space="preserve">主な経営指標である経常収支比率や経費回収率では類似団体や全国平均を上回っており、健全な数字となっています。一方で、企業債残高対事業規模比率では、事業規模に対して企業債残高の割合が高いという結果になっています。しかし、小松市の特定環境保全公共下水道は整備が完了していることから今後は適正な規模に収束していくものと考えています。
　今後は、水洗化率の向上や経費削減に努め、企業債残高の圧縮を図り「安全・安心」の下水道事業を推進していきます。
</t>
    <phoneticPr fontId="4"/>
  </si>
  <si>
    <t>法定耐用年数を超える管渠は有りませんが、短い期間において管渠布設工事を集中して行なっており、管渠の更新工事が短期間に集中しないように長寿命化計画を策定のうえ、計画的に更新事業を行う予定です。</t>
    <phoneticPr fontId="4"/>
  </si>
  <si>
    <t>今後も経営改善と老朽化施設の更新を同時に行なっていく必要があります。したがって、経営を圧迫するような過大な投資にならないよう、企業債発行額の上限を設けることにより投資を平準化させ、収支のバランスをとりながら、事業経営を進めていきます。</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</si>
</sst>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E74-4693-A3B6-29AB8A4C22D9}"/>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0.13</c:v>
                </c:pt>
                <c:pt idx="1">
                  <c:v>0.36</c:v>
                </c:pt>
                <c:pt idx="2">
                  <c:v>0.39</c:v>
                </c:pt>
                <c:pt idx="3">
                  <c:v>0.1</c:v>
                </c:pt>
                <c:pt idx="4">
                  <c:v>0.08</c:v>
                </c:pt>
              </c:numCache>
            </c:numRef>
          </c:val>
          <c:smooth val="0"/>
          <c:extLst>
            <c:ext xmlns:c16="http://schemas.microsoft.com/office/drawing/2014/chart" uri="{C3380CC4-5D6E-409C-BE32-E72D297353CC}">
              <c16:uniqueId val="{00000001-0E74-4693-A3B6-29AB8A4C22D9}"/>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120.5</c:v>
                </c:pt>
                <c:pt idx="1">
                  <c:v>124.17</c:v>
                </c:pt>
                <c:pt idx="2">
                  <c:v>126.87</c:v>
                </c:pt>
                <c:pt idx="3">
                  <c:v>134.01</c:v>
                </c:pt>
                <c:pt idx="4">
                  <c:v>132.4</c:v>
                </c:pt>
              </c:numCache>
            </c:numRef>
          </c:val>
          <c:extLst>
            <c:ext xmlns:c16="http://schemas.microsoft.com/office/drawing/2014/chart" uri="{C3380CC4-5D6E-409C-BE32-E72D297353CC}">
              <c16:uniqueId val="{00000000-A97D-4AE8-A639-46184DF1D284}"/>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101.72</c:v>
                </c:pt>
                <c:pt idx="1">
                  <c:v>102.73</c:v>
                </c:pt>
                <c:pt idx="2">
                  <c:v>105.78</c:v>
                </c:pt>
                <c:pt idx="3">
                  <c:v>106.09</c:v>
                </c:pt>
                <c:pt idx="4">
                  <c:v>106.44</c:v>
                </c:pt>
              </c:numCache>
            </c:numRef>
          </c:val>
          <c:smooth val="0"/>
          <c:extLst>
            <c:ext xmlns:c16="http://schemas.microsoft.com/office/drawing/2014/chart" uri="{C3380CC4-5D6E-409C-BE32-E72D297353CC}">
              <c16:uniqueId val="{00000001-A97D-4AE8-A639-46184DF1D284}"/>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22.56</c:v>
                </c:pt>
                <c:pt idx="1">
                  <c:v>24.76</c:v>
                </c:pt>
                <c:pt idx="2">
                  <c:v>26.93</c:v>
                </c:pt>
                <c:pt idx="3">
                  <c:v>28.97</c:v>
                </c:pt>
                <c:pt idx="4">
                  <c:v>31.11</c:v>
                </c:pt>
              </c:numCache>
            </c:numRef>
          </c:val>
          <c:extLst>
            <c:ext xmlns:c16="http://schemas.microsoft.com/office/drawing/2014/chart" uri="{C3380CC4-5D6E-409C-BE32-E72D297353CC}">
              <c16:uniqueId val="{00000000-7735-4559-9EF1-8EED1E65BB7E}"/>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24.68</c:v>
                </c:pt>
                <c:pt idx="1">
                  <c:v>24.68</c:v>
                </c:pt>
                <c:pt idx="2">
                  <c:v>21.36</c:v>
                </c:pt>
                <c:pt idx="3">
                  <c:v>22.79</c:v>
                </c:pt>
                <c:pt idx="4">
                  <c:v>24.8</c:v>
                </c:pt>
              </c:numCache>
            </c:numRef>
          </c:val>
          <c:smooth val="0"/>
          <c:extLst>
            <c:ext xmlns:c16="http://schemas.microsoft.com/office/drawing/2014/chart" uri="{C3380CC4-5D6E-409C-BE32-E72D297353CC}">
              <c16:uniqueId val="{00000001-7735-4559-9EF1-8EED1E65BB7E}"/>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C52-4AD5-94F3-9A6F6D93A861}"/>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0.01</c:v>
                </c:pt>
                <c:pt idx="1">
                  <c:v>8.6199999999999992</c:v>
                </c:pt>
                <c:pt idx="2">
                  <c:v>0.01</c:v>
                </c:pt>
                <c:pt idx="3">
                  <c:v>0.01</c:v>
                </c:pt>
                <c:pt idx="4">
                  <c:v>0.02</c:v>
                </c:pt>
              </c:numCache>
            </c:numRef>
          </c:val>
          <c:smooth val="0"/>
          <c:extLst>
            <c:ext xmlns:c16="http://schemas.microsoft.com/office/drawing/2014/chart" uri="{C3380CC4-5D6E-409C-BE32-E72D297353CC}">
              <c16:uniqueId val="{00000001-EC52-4AD5-94F3-9A6F6D93A861}"/>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9ED-46D0-BE53-347A42F6F470}"/>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112.88</c:v>
                </c:pt>
                <c:pt idx="1">
                  <c:v>94.97</c:v>
                </c:pt>
                <c:pt idx="2">
                  <c:v>63.96</c:v>
                </c:pt>
                <c:pt idx="3">
                  <c:v>69.42</c:v>
                </c:pt>
                <c:pt idx="4">
                  <c:v>72.86</c:v>
                </c:pt>
              </c:numCache>
            </c:numRef>
          </c:val>
          <c:smooth val="0"/>
          <c:extLst>
            <c:ext xmlns:c16="http://schemas.microsoft.com/office/drawing/2014/chart" uri="{C3380CC4-5D6E-409C-BE32-E72D297353CC}">
              <c16:uniqueId val="{00000001-D9ED-46D0-BE53-347A42F6F470}"/>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4.92</c:v>
                </c:pt>
                <c:pt idx="1">
                  <c:v>4.84</c:v>
                </c:pt>
                <c:pt idx="2">
                  <c:v>4.7699999999999996</c:v>
                </c:pt>
                <c:pt idx="3">
                  <c:v>4.7</c:v>
                </c:pt>
                <c:pt idx="4">
                  <c:v>4.5599999999999996</c:v>
                </c:pt>
              </c:numCache>
            </c:numRef>
          </c:val>
          <c:extLst>
            <c:ext xmlns:c16="http://schemas.microsoft.com/office/drawing/2014/chart" uri="{C3380CC4-5D6E-409C-BE32-E72D297353CC}">
              <c16:uniqueId val="{00000000-A0B7-4160-AA65-515CBDD5E2C2}"/>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49.18</c:v>
                </c:pt>
                <c:pt idx="1">
                  <c:v>47.72</c:v>
                </c:pt>
                <c:pt idx="2">
                  <c:v>44.24</c:v>
                </c:pt>
                <c:pt idx="3">
                  <c:v>43.07</c:v>
                </c:pt>
                <c:pt idx="4">
                  <c:v>45.42</c:v>
                </c:pt>
              </c:numCache>
            </c:numRef>
          </c:val>
          <c:smooth val="0"/>
          <c:extLst>
            <c:ext xmlns:c16="http://schemas.microsoft.com/office/drawing/2014/chart" uri="{C3380CC4-5D6E-409C-BE32-E72D297353CC}">
              <c16:uniqueId val="{00000001-A0B7-4160-AA65-515CBDD5E2C2}"/>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2671.07</c:v>
                </c:pt>
                <c:pt idx="1">
                  <c:v>2512.87</c:v>
                </c:pt>
                <c:pt idx="2">
                  <c:v>2244.5</c:v>
                </c:pt>
                <c:pt idx="3">
                  <c:v>2109.39</c:v>
                </c:pt>
                <c:pt idx="4">
                  <c:v>2010.53</c:v>
                </c:pt>
              </c:numCache>
            </c:numRef>
          </c:val>
          <c:extLst>
            <c:ext xmlns:c16="http://schemas.microsoft.com/office/drawing/2014/chart" uri="{C3380CC4-5D6E-409C-BE32-E72D297353CC}">
              <c16:uniqueId val="{00000000-68A3-4CBE-8361-B3BBD5AF0E57}"/>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1194.1500000000001</c:v>
                </c:pt>
                <c:pt idx="1">
                  <c:v>1206.79</c:v>
                </c:pt>
                <c:pt idx="2">
                  <c:v>1258.43</c:v>
                </c:pt>
                <c:pt idx="3">
                  <c:v>1163.75</c:v>
                </c:pt>
                <c:pt idx="4">
                  <c:v>1195.47</c:v>
                </c:pt>
              </c:numCache>
            </c:numRef>
          </c:val>
          <c:smooth val="0"/>
          <c:extLst>
            <c:ext xmlns:c16="http://schemas.microsoft.com/office/drawing/2014/chart" uri="{C3380CC4-5D6E-409C-BE32-E72D297353CC}">
              <c16:uniqueId val="{00000001-68A3-4CBE-8361-B3BBD5AF0E57}"/>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86.84</c:v>
                </c:pt>
                <c:pt idx="1">
                  <c:v>86.07</c:v>
                </c:pt>
                <c:pt idx="2">
                  <c:v>86.32</c:v>
                </c:pt>
                <c:pt idx="3">
                  <c:v>86.44</c:v>
                </c:pt>
                <c:pt idx="4">
                  <c:v>86.16</c:v>
                </c:pt>
              </c:numCache>
            </c:numRef>
          </c:val>
          <c:extLst>
            <c:ext xmlns:c16="http://schemas.microsoft.com/office/drawing/2014/chart" uri="{C3380CC4-5D6E-409C-BE32-E72D297353CC}">
              <c16:uniqueId val="{00000000-6BB2-4A49-A3BB-0250522894FD}"/>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72.260000000000005</c:v>
                </c:pt>
                <c:pt idx="1">
                  <c:v>71.84</c:v>
                </c:pt>
                <c:pt idx="2">
                  <c:v>73.36</c:v>
                </c:pt>
                <c:pt idx="3">
                  <c:v>72.599999999999994</c:v>
                </c:pt>
                <c:pt idx="4">
                  <c:v>69.430000000000007</c:v>
                </c:pt>
              </c:numCache>
            </c:numRef>
          </c:val>
          <c:smooth val="0"/>
          <c:extLst>
            <c:ext xmlns:c16="http://schemas.microsoft.com/office/drawing/2014/chart" uri="{C3380CC4-5D6E-409C-BE32-E72D297353CC}">
              <c16:uniqueId val="{00000001-6BB2-4A49-A3BB-0250522894FD}"/>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150</c:v>
                </c:pt>
                <c:pt idx="1">
                  <c:v>150</c:v>
                </c:pt>
                <c:pt idx="2">
                  <c:v>150</c:v>
                </c:pt>
                <c:pt idx="3">
                  <c:v>150</c:v>
                </c:pt>
                <c:pt idx="4">
                  <c:v>150</c:v>
                </c:pt>
              </c:numCache>
            </c:numRef>
          </c:val>
          <c:extLst>
            <c:ext xmlns:c16="http://schemas.microsoft.com/office/drawing/2014/chart" uri="{C3380CC4-5D6E-409C-BE32-E72D297353CC}">
              <c16:uniqueId val="{00000000-45CB-4607-B308-18EC998CE229}"/>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230.02</c:v>
                </c:pt>
                <c:pt idx="1">
                  <c:v>228.47</c:v>
                </c:pt>
                <c:pt idx="2">
                  <c:v>224.88</c:v>
                </c:pt>
                <c:pt idx="3">
                  <c:v>228.64</c:v>
                </c:pt>
                <c:pt idx="4">
                  <c:v>239.46</c:v>
                </c:pt>
              </c:numCache>
            </c:numRef>
          </c:val>
          <c:smooth val="0"/>
          <c:extLst>
            <c:ext xmlns:c16="http://schemas.microsoft.com/office/drawing/2014/chart" uri="{C3380CC4-5D6E-409C-BE32-E72D297353CC}">
              <c16:uniqueId val="{00000001-45CB-4607-B308-18EC998CE229}"/>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086-47C7-80FA-2F07B75B0532}"/>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42.56</c:v>
                </c:pt>
                <c:pt idx="1">
                  <c:v>42.47</c:v>
                </c:pt>
                <c:pt idx="2">
                  <c:v>42.4</c:v>
                </c:pt>
                <c:pt idx="3">
                  <c:v>42.28</c:v>
                </c:pt>
                <c:pt idx="4">
                  <c:v>41.06</c:v>
                </c:pt>
              </c:numCache>
            </c:numRef>
          </c:val>
          <c:smooth val="0"/>
          <c:extLst>
            <c:ext xmlns:c16="http://schemas.microsoft.com/office/drawing/2014/chart" uri="{C3380CC4-5D6E-409C-BE32-E72D297353CC}">
              <c16:uniqueId val="{00000001-0086-47C7-80FA-2F07B75B0532}"/>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75.790000000000006</c:v>
                </c:pt>
                <c:pt idx="1">
                  <c:v>77.73</c:v>
                </c:pt>
                <c:pt idx="2">
                  <c:v>78.650000000000006</c:v>
                </c:pt>
                <c:pt idx="3">
                  <c:v>79.11</c:v>
                </c:pt>
                <c:pt idx="4">
                  <c:v>80.239999999999995</c:v>
                </c:pt>
              </c:numCache>
            </c:numRef>
          </c:val>
          <c:extLst>
            <c:ext xmlns:c16="http://schemas.microsoft.com/office/drawing/2014/chart" uri="{C3380CC4-5D6E-409C-BE32-E72D297353CC}">
              <c16:uniqueId val="{00000000-6985-4475-AF36-81ADBEFF8E37}"/>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83.32</c:v>
                </c:pt>
                <c:pt idx="1">
                  <c:v>83.75</c:v>
                </c:pt>
                <c:pt idx="2">
                  <c:v>84.19</c:v>
                </c:pt>
                <c:pt idx="3">
                  <c:v>84.34</c:v>
                </c:pt>
                <c:pt idx="4">
                  <c:v>84.34</c:v>
                </c:pt>
              </c:numCache>
            </c:numRef>
          </c:val>
          <c:smooth val="0"/>
          <c:extLst>
            <c:ext xmlns:c16="http://schemas.microsoft.com/office/drawing/2014/chart" uri="{C3380CC4-5D6E-409C-BE32-E72D297353CC}">
              <c16:uniqueId val="{00000001-6985-4475-AF36-81ADBEFF8E37}"/>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【104.54】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【65.93】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【44.25】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【1,182.11】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【85.67】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【42.22】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【220.62】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【73.78】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【28.00】</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G44"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15">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15">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8" t="str">
        <f>データ!H6</f>
        <v>石川県　小松市</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7" t="s">
        <v>1</v>
      </c>
      <c r="C7" s="47"/>
      <c r="D7" s="47"/>
      <c r="E7" s="47"/>
      <c r="F7" s="47"/>
      <c r="G7" s="47"/>
      <c r="H7" s="47"/>
      <c r="I7" s="47" t="s">
        <v>2</v>
      </c>
      <c r="J7" s="47"/>
      <c r="K7" s="47"/>
      <c r="L7" s="47"/>
      <c r="M7" s="47"/>
      <c r="N7" s="47"/>
      <c r="O7" s="47"/>
      <c r="P7" s="47" t="s">
        <v>3</v>
      </c>
      <c r="Q7" s="47"/>
      <c r="R7" s="47"/>
      <c r="S7" s="47"/>
      <c r="T7" s="47"/>
      <c r="U7" s="47"/>
      <c r="V7" s="47"/>
      <c r="W7" s="47" t="s">
        <v>4</v>
      </c>
      <c r="X7" s="47"/>
      <c r="Y7" s="47"/>
      <c r="Z7" s="47"/>
      <c r="AA7" s="47"/>
      <c r="AB7" s="47"/>
      <c r="AC7" s="47"/>
      <c r="AD7" s="47" t="s">
        <v>5</v>
      </c>
      <c r="AE7" s="47"/>
      <c r="AF7" s="47"/>
      <c r="AG7" s="47"/>
      <c r="AH7" s="47"/>
      <c r="AI7" s="47"/>
      <c r="AJ7" s="47"/>
      <c r="AK7" s="3"/>
      <c r="AL7" s="47" t="s">
        <v>6</v>
      </c>
      <c r="AM7" s="47"/>
      <c r="AN7" s="47"/>
      <c r="AO7" s="47"/>
      <c r="AP7" s="47"/>
      <c r="AQ7" s="47"/>
      <c r="AR7" s="47"/>
      <c r="AS7" s="47"/>
      <c r="AT7" s="47" t="s">
        <v>7</v>
      </c>
      <c r="AU7" s="47"/>
      <c r="AV7" s="47"/>
      <c r="AW7" s="47"/>
      <c r="AX7" s="47"/>
      <c r="AY7" s="47"/>
      <c r="AZ7" s="47"/>
      <c r="BA7" s="47"/>
      <c r="BB7" s="47" t="s">
        <v>8</v>
      </c>
      <c r="BC7" s="47"/>
      <c r="BD7" s="47"/>
      <c r="BE7" s="47"/>
      <c r="BF7" s="47"/>
      <c r="BG7" s="47"/>
      <c r="BH7" s="47"/>
      <c r="BI7" s="47"/>
      <c r="BJ7" s="3"/>
      <c r="BK7" s="3"/>
      <c r="BL7" s="69" t="s">
        <v>9</v>
      </c>
      <c r="BM7" s="70"/>
      <c r="BN7" s="70"/>
      <c r="BO7" s="70"/>
      <c r="BP7" s="70"/>
      <c r="BQ7" s="70"/>
      <c r="BR7" s="70"/>
      <c r="BS7" s="70"/>
      <c r="BT7" s="70"/>
      <c r="BU7" s="70"/>
      <c r="BV7" s="70"/>
      <c r="BW7" s="70"/>
      <c r="BX7" s="70"/>
      <c r="BY7" s="71"/>
    </row>
    <row r="8" spans="1:78" ht="18.75" customHeight="1" x14ac:dyDescent="0.15">
      <c r="A8" s="2"/>
      <c r="B8" s="65" t="str">
        <f>データ!I6</f>
        <v>法適用</v>
      </c>
      <c r="C8" s="65"/>
      <c r="D8" s="65"/>
      <c r="E8" s="65"/>
      <c r="F8" s="65"/>
      <c r="G8" s="65"/>
      <c r="H8" s="65"/>
      <c r="I8" s="65" t="str">
        <f>データ!J6</f>
        <v>下水道事業</v>
      </c>
      <c r="J8" s="65"/>
      <c r="K8" s="65"/>
      <c r="L8" s="65"/>
      <c r="M8" s="65"/>
      <c r="N8" s="65"/>
      <c r="O8" s="65"/>
      <c r="P8" s="65" t="str">
        <f>データ!K6</f>
        <v>特定環境保全公共下水道</v>
      </c>
      <c r="Q8" s="65"/>
      <c r="R8" s="65"/>
      <c r="S8" s="65"/>
      <c r="T8" s="65"/>
      <c r="U8" s="65"/>
      <c r="V8" s="65"/>
      <c r="W8" s="65" t="str">
        <f>データ!L6</f>
        <v>D2</v>
      </c>
      <c r="X8" s="65"/>
      <c r="Y8" s="65"/>
      <c r="Z8" s="65"/>
      <c r="AA8" s="65"/>
      <c r="AB8" s="65"/>
      <c r="AC8" s="65"/>
      <c r="AD8" s="66" t="str">
        <f>データ!$M$6</f>
        <v>非設置</v>
      </c>
      <c r="AE8" s="66"/>
      <c r="AF8" s="66"/>
      <c r="AG8" s="66"/>
      <c r="AH8" s="66"/>
      <c r="AI8" s="66"/>
      <c r="AJ8" s="66"/>
      <c r="AK8" s="3"/>
      <c r="AL8" s="46">
        <f>データ!S6</f>
        <v>106405</v>
      </c>
      <c r="AM8" s="46"/>
      <c r="AN8" s="46"/>
      <c r="AO8" s="46"/>
      <c r="AP8" s="46"/>
      <c r="AQ8" s="46"/>
      <c r="AR8" s="46"/>
      <c r="AS8" s="46"/>
      <c r="AT8" s="45">
        <f>データ!T6</f>
        <v>371.05</v>
      </c>
      <c r="AU8" s="45"/>
      <c r="AV8" s="45"/>
      <c r="AW8" s="45"/>
      <c r="AX8" s="45"/>
      <c r="AY8" s="45"/>
      <c r="AZ8" s="45"/>
      <c r="BA8" s="45"/>
      <c r="BB8" s="45">
        <f>データ!U6</f>
        <v>286.77</v>
      </c>
      <c r="BC8" s="45"/>
      <c r="BD8" s="45"/>
      <c r="BE8" s="45"/>
      <c r="BF8" s="45"/>
      <c r="BG8" s="45"/>
      <c r="BH8" s="45"/>
      <c r="BI8" s="45"/>
      <c r="BJ8" s="3"/>
      <c r="BK8" s="3"/>
      <c r="BL8" s="61" t="s">
        <v>10</v>
      </c>
      <c r="BM8" s="62"/>
      <c r="BN8" s="63" t="s">
        <v>11</v>
      </c>
      <c r="BO8" s="63"/>
      <c r="BP8" s="63"/>
      <c r="BQ8" s="63"/>
      <c r="BR8" s="63"/>
      <c r="BS8" s="63"/>
      <c r="BT8" s="63"/>
      <c r="BU8" s="63"/>
      <c r="BV8" s="63"/>
      <c r="BW8" s="63"/>
      <c r="BX8" s="63"/>
      <c r="BY8" s="64"/>
    </row>
    <row r="9" spans="1:78" ht="18.75" customHeight="1" x14ac:dyDescent="0.15">
      <c r="A9" s="2"/>
      <c r="B9" s="47" t="s">
        <v>12</v>
      </c>
      <c r="C9" s="47"/>
      <c r="D9" s="47"/>
      <c r="E9" s="47"/>
      <c r="F9" s="47"/>
      <c r="G9" s="47"/>
      <c r="H9" s="47"/>
      <c r="I9" s="47" t="s">
        <v>13</v>
      </c>
      <c r="J9" s="47"/>
      <c r="K9" s="47"/>
      <c r="L9" s="47"/>
      <c r="M9" s="47"/>
      <c r="N9" s="47"/>
      <c r="O9" s="47"/>
      <c r="P9" s="47" t="s">
        <v>14</v>
      </c>
      <c r="Q9" s="47"/>
      <c r="R9" s="47"/>
      <c r="S9" s="47"/>
      <c r="T9" s="47"/>
      <c r="U9" s="47"/>
      <c r="V9" s="47"/>
      <c r="W9" s="47" t="s">
        <v>15</v>
      </c>
      <c r="X9" s="47"/>
      <c r="Y9" s="47"/>
      <c r="Z9" s="47"/>
      <c r="AA9" s="47"/>
      <c r="AB9" s="47"/>
      <c r="AC9" s="47"/>
      <c r="AD9" s="47" t="s">
        <v>16</v>
      </c>
      <c r="AE9" s="47"/>
      <c r="AF9" s="47"/>
      <c r="AG9" s="47"/>
      <c r="AH9" s="47"/>
      <c r="AI9" s="47"/>
      <c r="AJ9" s="47"/>
      <c r="AK9" s="3"/>
      <c r="AL9" s="47" t="s">
        <v>17</v>
      </c>
      <c r="AM9" s="47"/>
      <c r="AN9" s="47"/>
      <c r="AO9" s="47"/>
      <c r="AP9" s="47"/>
      <c r="AQ9" s="47"/>
      <c r="AR9" s="47"/>
      <c r="AS9" s="47"/>
      <c r="AT9" s="47" t="s">
        <v>18</v>
      </c>
      <c r="AU9" s="47"/>
      <c r="AV9" s="47"/>
      <c r="AW9" s="47"/>
      <c r="AX9" s="47"/>
      <c r="AY9" s="47"/>
      <c r="AZ9" s="47"/>
      <c r="BA9" s="47"/>
      <c r="BB9" s="47" t="s">
        <v>19</v>
      </c>
      <c r="BC9" s="47"/>
      <c r="BD9" s="47"/>
      <c r="BE9" s="47"/>
      <c r="BF9" s="47"/>
      <c r="BG9" s="47"/>
      <c r="BH9" s="47"/>
      <c r="BI9" s="47"/>
      <c r="BJ9" s="3"/>
      <c r="BK9" s="3"/>
      <c r="BL9" s="48" t="s">
        <v>20</v>
      </c>
      <c r="BM9" s="49"/>
      <c r="BN9" s="50" t="s">
        <v>21</v>
      </c>
      <c r="BO9" s="50"/>
      <c r="BP9" s="50"/>
      <c r="BQ9" s="50"/>
      <c r="BR9" s="50"/>
      <c r="BS9" s="50"/>
      <c r="BT9" s="50"/>
      <c r="BU9" s="50"/>
      <c r="BV9" s="50"/>
      <c r="BW9" s="50"/>
      <c r="BX9" s="50"/>
      <c r="BY9" s="51"/>
    </row>
    <row r="10" spans="1:78" ht="18.75" customHeight="1" x14ac:dyDescent="0.15">
      <c r="A10" s="2"/>
      <c r="B10" s="45" t="str">
        <f>データ!N6</f>
        <v>-</v>
      </c>
      <c r="C10" s="45"/>
      <c r="D10" s="45"/>
      <c r="E10" s="45"/>
      <c r="F10" s="45"/>
      <c r="G10" s="45"/>
      <c r="H10" s="45"/>
      <c r="I10" s="45">
        <f>データ!O6</f>
        <v>45.39</v>
      </c>
      <c r="J10" s="45"/>
      <c r="K10" s="45"/>
      <c r="L10" s="45"/>
      <c r="M10" s="45"/>
      <c r="N10" s="45"/>
      <c r="O10" s="45"/>
      <c r="P10" s="45">
        <f>データ!P6</f>
        <v>1.95</v>
      </c>
      <c r="Q10" s="45"/>
      <c r="R10" s="45"/>
      <c r="S10" s="45"/>
      <c r="T10" s="45"/>
      <c r="U10" s="45"/>
      <c r="V10" s="45"/>
      <c r="W10" s="45">
        <f>データ!Q6</f>
        <v>89.31</v>
      </c>
      <c r="X10" s="45"/>
      <c r="Y10" s="45"/>
      <c r="Z10" s="45"/>
      <c r="AA10" s="45"/>
      <c r="AB10" s="45"/>
      <c r="AC10" s="45"/>
      <c r="AD10" s="46">
        <f>データ!R6</f>
        <v>2530</v>
      </c>
      <c r="AE10" s="46"/>
      <c r="AF10" s="46"/>
      <c r="AG10" s="46"/>
      <c r="AH10" s="46"/>
      <c r="AI10" s="46"/>
      <c r="AJ10" s="46"/>
      <c r="AK10" s="2"/>
      <c r="AL10" s="46">
        <f>データ!V6</f>
        <v>2075</v>
      </c>
      <c r="AM10" s="46"/>
      <c r="AN10" s="46"/>
      <c r="AO10" s="46"/>
      <c r="AP10" s="46"/>
      <c r="AQ10" s="46"/>
      <c r="AR10" s="46"/>
      <c r="AS10" s="46"/>
      <c r="AT10" s="45">
        <f>データ!W6</f>
        <v>0.84</v>
      </c>
      <c r="AU10" s="45"/>
      <c r="AV10" s="45"/>
      <c r="AW10" s="45"/>
      <c r="AX10" s="45"/>
      <c r="AY10" s="45"/>
      <c r="AZ10" s="45"/>
      <c r="BA10" s="45"/>
      <c r="BB10" s="45">
        <f>データ!X6</f>
        <v>2470.2399999999998</v>
      </c>
      <c r="BC10" s="45"/>
      <c r="BD10" s="45"/>
      <c r="BE10" s="45"/>
      <c r="BF10" s="45"/>
      <c r="BG10" s="45"/>
      <c r="BH10" s="45"/>
      <c r="BI10" s="45"/>
      <c r="BJ10" s="2"/>
      <c r="BK10" s="2"/>
      <c r="BL10" s="52" t="s">
        <v>22</v>
      </c>
      <c r="BM10" s="53"/>
      <c r="BN10" s="54" t="s">
        <v>23</v>
      </c>
      <c r="BO10" s="54"/>
      <c r="BP10" s="54"/>
      <c r="BQ10" s="54"/>
      <c r="BR10" s="54"/>
      <c r="BS10" s="54"/>
      <c r="BT10" s="54"/>
      <c r="BU10" s="54"/>
      <c r="BV10" s="54"/>
      <c r="BW10" s="54"/>
      <c r="BX10" s="54"/>
      <c r="BY10" s="5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114</v>
      </c>
      <c r="BM16" s="30"/>
      <c r="BN16" s="30"/>
      <c r="BO16" s="30"/>
      <c r="BP16" s="30"/>
      <c r="BQ16" s="30"/>
      <c r="BR16" s="30"/>
      <c r="BS16" s="30"/>
      <c r="BT16" s="30"/>
      <c r="BU16" s="30"/>
      <c r="BV16" s="30"/>
      <c r="BW16" s="30"/>
      <c r="BX16" s="30"/>
      <c r="BY16" s="30"/>
      <c r="BZ16" s="3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115</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116</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【104.54】</v>
      </c>
      <c r="F85" s="12" t="str">
        <f>データ!AT6</f>
        <v>【65.93】</v>
      </c>
      <c r="G85" s="12" t="str">
        <f>データ!BE6</f>
        <v>【44.25】</v>
      </c>
      <c r="H85" s="12" t="str">
        <f>データ!BP6</f>
        <v>【1,182.11】</v>
      </c>
      <c r="I85" s="12" t="str">
        <f>データ!CA6</f>
        <v>【73.78】</v>
      </c>
      <c r="J85" s="12" t="str">
        <f>データ!CL6</f>
        <v>【220.62】</v>
      </c>
      <c r="K85" s="12" t="str">
        <f>データ!CW6</f>
        <v>【42.22】</v>
      </c>
      <c r="L85" s="12" t="str">
        <f>データ!DH6</f>
        <v>【85.67】</v>
      </c>
      <c r="M85" s="12" t="str">
        <f>データ!DS6</f>
        <v>【28.00】</v>
      </c>
      <c r="N85" s="12" t="str">
        <f>データ!ED6</f>
        <v>【0.03】</v>
      </c>
      <c r="O85" s="12" t="str">
        <f>データ!EO6</f>
        <v>【0.13】</v>
      </c>
    </row>
  </sheetData>
  <sheetProtection algorithmName="SHA-512" hashValue="di8HI4Ch4KytdBIwrm6spXjFvD2OOonvyzbEjHNY4GIsuknrYuY5eC9NxQ2qus5B3OBtlhji3H0+o7n6mOCwDA==" saltValue="1Qjc6scdJTnnz/MOX6XTeQ=="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I9:O9"/>
    <mergeCell ref="P9:V9"/>
    <mergeCell ref="W9:AC9"/>
    <mergeCell ref="AD9:AJ9"/>
    <mergeCell ref="AL8:AS8"/>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B10:H10"/>
    <mergeCell ref="I10:O10"/>
    <mergeCell ref="P10:V10"/>
    <mergeCell ref="W10:AC10"/>
    <mergeCell ref="AD10:AJ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2022</v>
      </c>
      <c r="C6" s="19">
        <f t="shared" ref="C6:X6" si="3">C7</f>
        <v>172031</v>
      </c>
      <c r="D6" s="19">
        <f t="shared" si="3"/>
        <v>46</v>
      </c>
      <c r="E6" s="19">
        <f t="shared" si="3"/>
        <v>17</v>
      </c>
      <c r="F6" s="19">
        <f t="shared" si="3"/>
        <v>4</v>
      </c>
      <c r="G6" s="19">
        <f t="shared" si="3"/>
        <v>0</v>
      </c>
      <c r="H6" s="19" t="str">
        <f t="shared" si="3"/>
        <v>石川県　小松市</v>
      </c>
      <c r="I6" s="19" t="str">
        <f t="shared" si="3"/>
        <v>法適用</v>
      </c>
      <c r="J6" s="19" t="str">
        <f t="shared" si="3"/>
        <v>下水道事業</v>
      </c>
      <c r="K6" s="19" t="str">
        <f t="shared" si="3"/>
        <v>特定環境保全公共下水道</v>
      </c>
      <c r="L6" s="19" t="str">
        <f t="shared" si="3"/>
        <v>D2</v>
      </c>
      <c r="M6" s="19" t="str">
        <f t="shared" si="3"/>
        <v>非設置</v>
      </c>
      <c r="N6" s="20" t="str">
        <f t="shared" si="3"/>
        <v>-</v>
      </c>
      <c r="O6" s="20">
        <f t="shared" si="3"/>
        <v>45.39</v>
      </c>
      <c r="P6" s="20">
        <f t="shared" si="3"/>
        <v>1.95</v>
      </c>
      <c r="Q6" s="20">
        <f t="shared" si="3"/>
        <v>89.31</v>
      </c>
      <c r="R6" s="20">
        <f t="shared" si="3"/>
        <v>2530</v>
      </c>
      <c r="S6" s="20">
        <f t="shared" si="3"/>
        <v>106405</v>
      </c>
      <c r="T6" s="20">
        <f t="shared" si="3"/>
        <v>371.05</v>
      </c>
      <c r="U6" s="20">
        <f t="shared" si="3"/>
        <v>286.77</v>
      </c>
      <c r="V6" s="20">
        <f t="shared" si="3"/>
        <v>2075</v>
      </c>
      <c r="W6" s="20">
        <f t="shared" si="3"/>
        <v>0.84</v>
      </c>
      <c r="X6" s="20">
        <f t="shared" si="3"/>
        <v>2470.2399999999998</v>
      </c>
      <c r="Y6" s="21">
        <f>IF(Y7="",NA(),Y7)</f>
        <v>120.5</v>
      </c>
      <c r="Z6" s="21">
        <f t="shared" ref="Z6:AH6" si="4">IF(Z7="",NA(),Z7)</f>
        <v>124.17</v>
      </c>
      <c r="AA6" s="21">
        <f t="shared" si="4"/>
        <v>126.87</v>
      </c>
      <c r="AB6" s="21">
        <f t="shared" si="4"/>
        <v>134.01</v>
      </c>
      <c r="AC6" s="21">
        <f t="shared" si="4"/>
        <v>132.4</v>
      </c>
      <c r="AD6" s="21">
        <f t="shared" si="4"/>
        <v>101.72</v>
      </c>
      <c r="AE6" s="21">
        <f t="shared" si="4"/>
        <v>102.73</v>
      </c>
      <c r="AF6" s="21">
        <f t="shared" si="4"/>
        <v>105.78</v>
      </c>
      <c r="AG6" s="21">
        <f t="shared" si="4"/>
        <v>106.09</v>
      </c>
      <c r="AH6" s="21">
        <f t="shared" si="4"/>
        <v>106.44</v>
      </c>
      <c r="AI6" s="20" t="str">
        <f>IF(AI7="","",IF(AI7="-","【-】","【"&amp;SUBSTITUTE(TEXT(AI7,"#,##0.00"),"-","△")&amp;"】"))</f>
        <v>【104.54】</v>
      </c>
      <c r="AJ6" s="20">
        <f>IF(AJ7="",NA(),AJ7)</f>
        <v>0</v>
      </c>
      <c r="AK6" s="20">
        <f t="shared" ref="AK6:AS6" si="5">IF(AK7="",NA(),AK7)</f>
        <v>0</v>
      </c>
      <c r="AL6" s="20">
        <f t="shared" si="5"/>
        <v>0</v>
      </c>
      <c r="AM6" s="20">
        <f t="shared" si="5"/>
        <v>0</v>
      </c>
      <c r="AN6" s="20">
        <f t="shared" si="5"/>
        <v>0</v>
      </c>
      <c r="AO6" s="21">
        <f t="shared" si="5"/>
        <v>112.88</v>
      </c>
      <c r="AP6" s="21">
        <f t="shared" si="5"/>
        <v>94.97</v>
      </c>
      <c r="AQ6" s="21">
        <f t="shared" si="5"/>
        <v>63.96</v>
      </c>
      <c r="AR6" s="21">
        <f t="shared" si="5"/>
        <v>69.42</v>
      </c>
      <c r="AS6" s="21">
        <f t="shared" si="5"/>
        <v>72.86</v>
      </c>
      <c r="AT6" s="20" t="str">
        <f>IF(AT7="","",IF(AT7="-","【-】","【"&amp;SUBSTITUTE(TEXT(AT7,"#,##0.00"),"-","△")&amp;"】"))</f>
        <v>【65.93】</v>
      </c>
      <c r="AU6" s="21">
        <f>IF(AU7="",NA(),AU7)</f>
        <v>4.92</v>
      </c>
      <c r="AV6" s="21">
        <f t="shared" ref="AV6:BD6" si="6">IF(AV7="",NA(),AV7)</f>
        <v>4.84</v>
      </c>
      <c r="AW6" s="21">
        <f t="shared" si="6"/>
        <v>4.7699999999999996</v>
      </c>
      <c r="AX6" s="21">
        <f t="shared" si="6"/>
        <v>4.7</v>
      </c>
      <c r="AY6" s="21">
        <f t="shared" si="6"/>
        <v>4.5599999999999996</v>
      </c>
      <c r="AZ6" s="21">
        <f t="shared" si="6"/>
        <v>49.18</v>
      </c>
      <c r="BA6" s="21">
        <f t="shared" si="6"/>
        <v>47.72</v>
      </c>
      <c r="BB6" s="21">
        <f t="shared" si="6"/>
        <v>44.24</v>
      </c>
      <c r="BC6" s="21">
        <f t="shared" si="6"/>
        <v>43.07</v>
      </c>
      <c r="BD6" s="21">
        <f t="shared" si="6"/>
        <v>45.42</v>
      </c>
      <c r="BE6" s="20" t="str">
        <f>IF(BE7="","",IF(BE7="-","【-】","【"&amp;SUBSTITUTE(TEXT(BE7,"#,##0.00"),"-","△")&amp;"】"))</f>
        <v>【44.25】</v>
      </c>
      <c r="BF6" s="21">
        <f>IF(BF7="",NA(),BF7)</f>
        <v>2671.07</v>
      </c>
      <c r="BG6" s="21">
        <f t="shared" ref="BG6:BO6" si="7">IF(BG7="",NA(),BG7)</f>
        <v>2512.87</v>
      </c>
      <c r="BH6" s="21">
        <f t="shared" si="7"/>
        <v>2244.5</v>
      </c>
      <c r="BI6" s="21">
        <f t="shared" si="7"/>
        <v>2109.39</v>
      </c>
      <c r="BJ6" s="21">
        <f t="shared" si="7"/>
        <v>2010.53</v>
      </c>
      <c r="BK6" s="21">
        <f t="shared" si="7"/>
        <v>1194.1500000000001</v>
      </c>
      <c r="BL6" s="21">
        <f t="shared" si="7"/>
        <v>1206.79</v>
      </c>
      <c r="BM6" s="21">
        <f t="shared" si="7"/>
        <v>1258.43</v>
      </c>
      <c r="BN6" s="21">
        <f t="shared" si="7"/>
        <v>1163.75</v>
      </c>
      <c r="BO6" s="21">
        <f t="shared" si="7"/>
        <v>1195.47</v>
      </c>
      <c r="BP6" s="20" t="str">
        <f>IF(BP7="","",IF(BP7="-","【-】","【"&amp;SUBSTITUTE(TEXT(BP7,"#,##0.00"),"-","△")&amp;"】"))</f>
        <v>【1,182.11】</v>
      </c>
      <c r="BQ6" s="21">
        <f>IF(BQ7="",NA(),BQ7)</f>
        <v>86.84</v>
      </c>
      <c r="BR6" s="21">
        <f t="shared" ref="BR6:BZ6" si="8">IF(BR7="",NA(),BR7)</f>
        <v>86.07</v>
      </c>
      <c r="BS6" s="21">
        <f t="shared" si="8"/>
        <v>86.32</v>
      </c>
      <c r="BT6" s="21">
        <f t="shared" si="8"/>
        <v>86.44</v>
      </c>
      <c r="BU6" s="21">
        <f t="shared" si="8"/>
        <v>86.16</v>
      </c>
      <c r="BV6" s="21">
        <f t="shared" si="8"/>
        <v>72.260000000000005</v>
      </c>
      <c r="BW6" s="21">
        <f t="shared" si="8"/>
        <v>71.84</v>
      </c>
      <c r="BX6" s="21">
        <f t="shared" si="8"/>
        <v>73.36</v>
      </c>
      <c r="BY6" s="21">
        <f t="shared" si="8"/>
        <v>72.599999999999994</v>
      </c>
      <c r="BZ6" s="21">
        <f t="shared" si="8"/>
        <v>69.430000000000007</v>
      </c>
      <c r="CA6" s="20" t="str">
        <f>IF(CA7="","",IF(CA7="-","【-】","【"&amp;SUBSTITUTE(TEXT(CA7,"#,##0.00"),"-","△")&amp;"】"))</f>
        <v>【73.78】</v>
      </c>
      <c r="CB6" s="21">
        <f>IF(CB7="",NA(),CB7)</f>
        <v>150</v>
      </c>
      <c r="CC6" s="21">
        <f t="shared" ref="CC6:CK6" si="9">IF(CC7="",NA(),CC7)</f>
        <v>150</v>
      </c>
      <c r="CD6" s="21">
        <f t="shared" si="9"/>
        <v>150</v>
      </c>
      <c r="CE6" s="21">
        <f t="shared" si="9"/>
        <v>150</v>
      </c>
      <c r="CF6" s="21">
        <f t="shared" si="9"/>
        <v>150</v>
      </c>
      <c r="CG6" s="21">
        <f t="shared" si="9"/>
        <v>230.02</v>
      </c>
      <c r="CH6" s="21">
        <f t="shared" si="9"/>
        <v>228.47</v>
      </c>
      <c r="CI6" s="21">
        <f t="shared" si="9"/>
        <v>224.88</v>
      </c>
      <c r="CJ6" s="21">
        <f t="shared" si="9"/>
        <v>228.64</v>
      </c>
      <c r="CK6" s="21">
        <f t="shared" si="9"/>
        <v>239.46</v>
      </c>
      <c r="CL6" s="20" t="str">
        <f>IF(CL7="","",IF(CL7="-","【-】","【"&amp;SUBSTITUTE(TEXT(CL7,"#,##0.00"),"-","△")&amp;"】"))</f>
        <v>【220.62】</v>
      </c>
      <c r="CM6" s="21" t="str">
        <f>IF(CM7="",NA(),CM7)</f>
        <v>-</v>
      </c>
      <c r="CN6" s="21" t="str">
        <f t="shared" ref="CN6:CV6" si="10">IF(CN7="",NA(),CN7)</f>
        <v>-</v>
      </c>
      <c r="CO6" s="21" t="str">
        <f t="shared" si="10"/>
        <v>-</v>
      </c>
      <c r="CP6" s="21" t="str">
        <f t="shared" si="10"/>
        <v>-</v>
      </c>
      <c r="CQ6" s="21" t="str">
        <f t="shared" si="10"/>
        <v>-</v>
      </c>
      <c r="CR6" s="21">
        <f t="shared" si="10"/>
        <v>42.56</v>
      </c>
      <c r="CS6" s="21">
        <f t="shared" si="10"/>
        <v>42.47</v>
      </c>
      <c r="CT6" s="21">
        <f t="shared" si="10"/>
        <v>42.4</v>
      </c>
      <c r="CU6" s="21">
        <f t="shared" si="10"/>
        <v>42.28</v>
      </c>
      <c r="CV6" s="21">
        <f t="shared" si="10"/>
        <v>41.06</v>
      </c>
      <c r="CW6" s="20" t="str">
        <f>IF(CW7="","",IF(CW7="-","【-】","【"&amp;SUBSTITUTE(TEXT(CW7,"#,##0.00"),"-","△")&amp;"】"))</f>
        <v>【42.22】</v>
      </c>
      <c r="CX6" s="21">
        <f>IF(CX7="",NA(),CX7)</f>
        <v>75.790000000000006</v>
      </c>
      <c r="CY6" s="21">
        <f t="shared" ref="CY6:DG6" si="11">IF(CY7="",NA(),CY7)</f>
        <v>77.73</v>
      </c>
      <c r="CZ6" s="21">
        <f t="shared" si="11"/>
        <v>78.650000000000006</v>
      </c>
      <c r="DA6" s="21">
        <f t="shared" si="11"/>
        <v>79.11</v>
      </c>
      <c r="DB6" s="21">
        <f t="shared" si="11"/>
        <v>80.239999999999995</v>
      </c>
      <c r="DC6" s="21">
        <f t="shared" si="11"/>
        <v>83.32</v>
      </c>
      <c r="DD6" s="21">
        <f t="shared" si="11"/>
        <v>83.75</v>
      </c>
      <c r="DE6" s="21">
        <f t="shared" si="11"/>
        <v>84.19</v>
      </c>
      <c r="DF6" s="21">
        <f t="shared" si="11"/>
        <v>84.34</v>
      </c>
      <c r="DG6" s="21">
        <f t="shared" si="11"/>
        <v>84.34</v>
      </c>
      <c r="DH6" s="20" t="str">
        <f>IF(DH7="","",IF(DH7="-","【-】","【"&amp;SUBSTITUTE(TEXT(DH7,"#,##0.00"),"-","△")&amp;"】"))</f>
        <v>【85.67】</v>
      </c>
      <c r="DI6" s="21">
        <f>IF(DI7="",NA(),DI7)</f>
        <v>22.56</v>
      </c>
      <c r="DJ6" s="21">
        <f t="shared" ref="DJ6:DR6" si="12">IF(DJ7="",NA(),DJ7)</f>
        <v>24.76</v>
      </c>
      <c r="DK6" s="21">
        <f t="shared" si="12"/>
        <v>26.93</v>
      </c>
      <c r="DL6" s="21">
        <f t="shared" si="12"/>
        <v>28.97</v>
      </c>
      <c r="DM6" s="21">
        <f t="shared" si="12"/>
        <v>31.11</v>
      </c>
      <c r="DN6" s="21">
        <f t="shared" si="12"/>
        <v>24.68</v>
      </c>
      <c r="DO6" s="21">
        <f t="shared" si="12"/>
        <v>24.68</v>
      </c>
      <c r="DP6" s="21">
        <f t="shared" si="12"/>
        <v>21.36</v>
      </c>
      <c r="DQ6" s="21">
        <f t="shared" si="12"/>
        <v>22.79</v>
      </c>
      <c r="DR6" s="21">
        <f t="shared" si="12"/>
        <v>24.8</v>
      </c>
      <c r="DS6" s="20" t="str">
        <f>IF(DS7="","",IF(DS7="-","【-】","【"&amp;SUBSTITUTE(TEXT(DS7,"#,##0.00"),"-","△")&amp;"】"))</f>
        <v>【28.00】</v>
      </c>
      <c r="DT6" s="20">
        <f>IF(DT7="",NA(),DT7)</f>
        <v>0</v>
      </c>
      <c r="DU6" s="20">
        <f t="shared" ref="DU6:EC6" si="13">IF(DU7="",NA(),DU7)</f>
        <v>0</v>
      </c>
      <c r="DV6" s="20">
        <f t="shared" si="13"/>
        <v>0</v>
      </c>
      <c r="DW6" s="20">
        <f t="shared" si="13"/>
        <v>0</v>
      </c>
      <c r="DX6" s="20">
        <f t="shared" si="13"/>
        <v>0</v>
      </c>
      <c r="DY6" s="21">
        <f t="shared" si="13"/>
        <v>0.01</v>
      </c>
      <c r="DZ6" s="21">
        <f t="shared" si="13"/>
        <v>8.6199999999999992</v>
      </c>
      <c r="EA6" s="21">
        <f t="shared" si="13"/>
        <v>0.01</v>
      </c>
      <c r="EB6" s="21">
        <f t="shared" si="13"/>
        <v>0.01</v>
      </c>
      <c r="EC6" s="21">
        <f t="shared" si="13"/>
        <v>0.02</v>
      </c>
      <c r="ED6" s="20" t="str">
        <f>IF(ED7="","",IF(ED7="-","【-】","【"&amp;SUBSTITUTE(TEXT(ED7,"#,##0.00"),"-","△")&amp;"】"))</f>
        <v>【0.03】</v>
      </c>
      <c r="EE6" s="20">
        <f>IF(EE7="",NA(),EE7)</f>
        <v>0</v>
      </c>
      <c r="EF6" s="20">
        <f t="shared" ref="EF6:EN6" si="14">IF(EF7="",NA(),EF7)</f>
        <v>0</v>
      </c>
      <c r="EG6" s="20">
        <f t="shared" si="14"/>
        <v>0</v>
      </c>
      <c r="EH6" s="20">
        <f t="shared" si="14"/>
        <v>0</v>
      </c>
      <c r="EI6" s="20">
        <f t="shared" si="14"/>
        <v>0</v>
      </c>
      <c r="EJ6" s="21">
        <f t="shared" si="14"/>
        <v>0.13</v>
      </c>
      <c r="EK6" s="21">
        <f t="shared" si="14"/>
        <v>0.36</v>
      </c>
      <c r="EL6" s="21">
        <f t="shared" si="14"/>
        <v>0.39</v>
      </c>
      <c r="EM6" s="21">
        <f t="shared" si="14"/>
        <v>0.1</v>
      </c>
      <c r="EN6" s="21">
        <f t="shared" si="14"/>
        <v>0.08</v>
      </c>
      <c r="EO6" s="20" t="str">
        <f>IF(EO7="","",IF(EO7="-","【-】","【"&amp;SUBSTITUTE(TEXT(EO7,"#,##0.00"),"-","△")&amp;"】"))</f>
        <v>【0.13】</v>
      </c>
    </row>
    <row r="7" spans="1:148" s="22" customFormat="1" x14ac:dyDescent="0.15">
      <c r="A7" s="14"/>
      <c r="B7" s="23">
        <v>2022</v>
      </c>
      <c r="C7" s="23">
        <v>172031</v>
      </c>
      <c r="D7" s="23">
        <v>46</v>
      </c>
      <c r="E7" s="23">
        <v>17</v>
      </c>
      <c r="F7" s="23">
        <v>4</v>
      </c>
      <c r="G7" s="23">
        <v>0</v>
      </c>
      <c r="H7" s="23" t="s">
        <v>96</v>
      </c>
      <c r="I7" s="23" t="s">
        <v>97</v>
      </c>
      <c r="J7" s="23" t="s">
        <v>98</v>
      </c>
      <c r="K7" s="23" t="s">
        <v>99</v>
      </c>
      <c r="L7" s="23" t="s">
        <v>100</v>
      </c>
      <c r="M7" s="23" t="s">
        <v>101</v>
      </c>
      <c r="N7" s="24" t="s">
        <v>102</v>
      </c>
      <c r="O7" s="24">
        <v>45.39</v>
      </c>
      <c r="P7" s="24">
        <v>1.95</v>
      </c>
      <c r="Q7" s="24">
        <v>89.31</v>
      </c>
      <c r="R7" s="24">
        <v>2530</v>
      </c>
      <c r="S7" s="24">
        <v>106405</v>
      </c>
      <c r="T7" s="24">
        <v>371.05</v>
      </c>
      <c r="U7" s="24">
        <v>286.77</v>
      </c>
      <c r="V7" s="24">
        <v>2075</v>
      </c>
      <c r="W7" s="24">
        <v>0.84</v>
      </c>
      <c r="X7" s="24">
        <v>2470.2399999999998</v>
      </c>
      <c r="Y7" s="24">
        <v>120.5</v>
      </c>
      <c r="Z7" s="24">
        <v>124.17</v>
      </c>
      <c r="AA7" s="24">
        <v>126.87</v>
      </c>
      <c r="AB7" s="24">
        <v>134.01</v>
      </c>
      <c r="AC7" s="24">
        <v>132.4</v>
      </c>
      <c r="AD7" s="24">
        <v>101.72</v>
      </c>
      <c r="AE7" s="24">
        <v>102.73</v>
      </c>
      <c r="AF7" s="24">
        <v>105.78</v>
      </c>
      <c r="AG7" s="24">
        <v>106.09</v>
      </c>
      <c r="AH7" s="24">
        <v>106.44</v>
      </c>
      <c r="AI7" s="24">
        <v>104.54</v>
      </c>
      <c r="AJ7" s="24">
        <v>0</v>
      </c>
      <c r="AK7" s="24">
        <v>0</v>
      </c>
      <c r="AL7" s="24">
        <v>0</v>
      </c>
      <c r="AM7" s="24">
        <v>0</v>
      </c>
      <c r="AN7" s="24">
        <v>0</v>
      </c>
      <c r="AO7" s="24">
        <v>112.88</v>
      </c>
      <c r="AP7" s="24">
        <v>94.97</v>
      </c>
      <c r="AQ7" s="24">
        <v>63.96</v>
      </c>
      <c r="AR7" s="24">
        <v>69.42</v>
      </c>
      <c r="AS7" s="24">
        <v>72.86</v>
      </c>
      <c r="AT7" s="24">
        <v>65.930000000000007</v>
      </c>
      <c r="AU7" s="24">
        <v>4.92</v>
      </c>
      <c r="AV7" s="24">
        <v>4.84</v>
      </c>
      <c r="AW7" s="24">
        <v>4.7699999999999996</v>
      </c>
      <c r="AX7" s="24">
        <v>4.7</v>
      </c>
      <c r="AY7" s="24">
        <v>4.5599999999999996</v>
      </c>
      <c r="AZ7" s="24">
        <v>49.18</v>
      </c>
      <c r="BA7" s="24">
        <v>47.72</v>
      </c>
      <c r="BB7" s="24">
        <v>44.24</v>
      </c>
      <c r="BC7" s="24">
        <v>43.07</v>
      </c>
      <c r="BD7" s="24">
        <v>45.42</v>
      </c>
      <c r="BE7" s="24">
        <v>44.25</v>
      </c>
      <c r="BF7" s="24">
        <v>2671.07</v>
      </c>
      <c r="BG7" s="24">
        <v>2512.87</v>
      </c>
      <c r="BH7" s="24">
        <v>2244.5</v>
      </c>
      <c r="BI7" s="24">
        <v>2109.39</v>
      </c>
      <c r="BJ7" s="24">
        <v>2010.53</v>
      </c>
      <c r="BK7" s="24">
        <v>1194.1500000000001</v>
      </c>
      <c r="BL7" s="24">
        <v>1206.79</v>
      </c>
      <c r="BM7" s="24">
        <v>1258.43</v>
      </c>
      <c r="BN7" s="24">
        <v>1163.75</v>
      </c>
      <c r="BO7" s="24">
        <v>1195.47</v>
      </c>
      <c r="BP7" s="24">
        <v>1182.1099999999999</v>
      </c>
      <c r="BQ7" s="24">
        <v>86.84</v>
      </c>
      <c r="BR7" s="24">
        <v>86.07</v>
      </c>
      <c r="BS7" s="24">
        <v>86.32</v>
      </c>
      <c r="BT7" s="24">
        <v>86.44</v>
      </c>
      <c r="BU7" s="24">
        <v>86.16</v>
      </c>
      <c r="BV7" s="24">
        <v>72.260000000000005</v>
      </c>
      <c r="BW7" s="24">
        <v>71.84</v>
      </c>
      <c r="BX7" s="24">
        <v>73.36</v>
      </c>
      <c r="BY7" s="24">
        <v>72.599999999999994</v>
      </c>
      <c r="BZ7" s="24">
        <v>69.430000000000007</v>
      </c>
      <c r="CA7" s="24">
        <v>73.78</v>
      </c>
      <c r="CB7" s="24">
        <v>150</v>
      </c>
      <c r="CC7" s="24">
        <v>150</v>
      </c>
      <c r="CD7" s="24">
        <v>150</v>
      </c>
      <c r="CE7" s="24">
        <v>150</v>
      </c>
      <c r="CF7" s="24">
        <v>150</v>
      </c>
      <c r="CG7" s="24">
        <v>230.02</v>
      </c>
      <c r="CH7" s="24">
        <v>228.47</v>
      </c>
      <c r="CI7" s="24">
        <v>224.88</v>
      </c>
      <c r="CJ7" s="24">
        <v>228.64</v>
      </c>
      <c r="CK7" s="24">
        <v>239.46</v>
      </c>
      <c r="CL7" s="24">
        <v>220.62</v>
      </c>
      <c r="CM7" s="24" t="s">
        <v>102</v>
      </c>
      <c r="CN7" s="24" t="s">
        <v>102</v>
      </c>
      <c r="CO7" s="24" t="s">
        <v>102</v>
      </c>
      <c r="CP7" s="24" t="s">
        <v>102</v>
      </c>
      <c r="CQ7" s="24" t="s">
        <v>102</v>
      </c>
      <c r="CR7" s="24">
        <v>42.56</v>
      </c>
      <c r="CS7" s="24">
        <v>42.47</v>
      </c>
      <c r="CT7" s="24">
        <v>42.4</v>
      </c>
      <c r="CU7" s="24">
        <v>42.28</v>
      </c>
      <c r="CV7" s="24">
        <v>41.06</v>
      </c>
      <c r="CW7" s="24">
        <v>42.22</v>
      </c>
      <c r="CX7" s="24">
        <v>75.790000000000006</v>
      </c>
      <c r="CY7" s="24">
        <v>77.73</v>
      </c>
      <c r="CZ7" s="24">
        <v>78.650000000000006</v>
      </c>
      <c r="DA7" s="24">
        <v>79.11</v>
      </c>
      <c r="DB7" s="24">
        <v>80.239999999999995</v>
      </c>
      <c r="DC7" s="24">
        <v>83.32</v>
      </c>
      <c r="DD7" s="24">
        <v>83.75</v>
      </c>
      <c r="DE7" s="24">
        <v>84.19</v>
      </c>
      <c r="DF7" s="24">
        <v>84.34</v>
      </c>
      <c r="DG7" s="24">
        <v>84.34</v>
      </c>
      <c r="DH7" s="24">
        <v>85.67</v>
      </c>
      <c r="DI7" s="24">
        <v>22.56</v>
      </c>
      <c r="DJ7" s="24">
        <v>24.76</v>
      </c>
      <c r="DK7" s="24">
        <v>26.93</v>
      </c>
      <c r="DL7" s="24">
        <v>28.97</v>
      </c>
      <c r="DM7" s="24">
        <v>31.11</v>
      </c>
      <c r="DN7" s="24">
        <v>24.68</v>
      </c>
      <c r="DO7" s="24">
        <v>24.68</v>
      </c>
      <c r="DP7" s="24">
        <v>21.36</v>
      </c>
      <c r="DQ7" s="24">
        <v>22.79</v>
      </c>
      <c r="DR7" s="24">
        <v>24.8</v>
      </c>
      <c r="DS7" s="24">
        <v>28</v>
      </c>
      <c r="DT7" s="24">
        <v>0</v>
      </c>
      <c r="DU7" s="24">
        <v>0</v>
      </c>
      <c r="DV7" s="24">
        <v>0</v>
      </c>
      <c r="DW7" s="24">
        <v>0</v>
      </c>
      <c r="DX7" s="24">
        <v>0</v>
      </c>
      <c r="DY7" s="24">
        <v>0.01</v>
      </c>
      <c r="DZ7" s="24">
        <v>8.6199999999999992</v>
      </c>
      <c r="EA7" s="24">
        <v>0.01</v>
      </c>
      <c r="EB7" s="24">
        <v>0.01</v>
      </c>
      <c r="EC7" s="24">
        <v>0.02</v>
      </c>
      <c r="ED7" s="24">
        <v>0.03</v>
      </c>
      <c r="EE7" s="24">
        <v>0</v>
      </c>
      <c r="EF7" s="24">
        <v>0</v>
      </c>
      <c r="EG7" s="24">
        <v>0</v>
      </c>
      <c r="EH7" s="24">
        <v>0</v>
      </c>
      <c r="EI7" s="24">
        <v>0</v>
      </c>
      <c r="EJ7" s="24">
        <v>0.13</v>
      </c>
      <c r="EK7" s="24">
        <v>0.36</v>
      </c>
      <c r="EL7" s="24">
        <v>0.39</v>
      </c>
      <c r="EM7" s="24">
        <v>0.1</v>
      </c>
      <c r="EN7" s="24">
        <v>0.08</v>
      </c>
      <c r="EO7" s="24">
        <v>0.13</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15">
      <c r="B11">
        <v>4</v>
      </c>
      <c r="C11">
        <v>3</v>
      </c>
      <c r="D11">
        <v>2</v>
      </c>
      <c r="E11">
        <v>1</v>
      </c>
      <c r="F11">
        <v>0</v>
      </c>
      <c r="G11" t="s">
        <v>108</v>
      </c>
    </row>
    <row r="12" spans="1:148" x14ac:dyDescent="0.15">
      <c r="B12">
        <v>1</v>
      </c>
      <c r="C12">
        <v>1</v>
      </c>
      <c r="D12">
        <v>2</v>
      </c>
      <c r="E12">
        <v>3</v>
      </c>
      <c r="F12">
        <v>4</v>
      </c>
      <c r="G12" t="s">
        <v>109</v>
      </c>
    </row>
    <row r="13" spans="1:148" x14ac:dyDescent="0.15">
      <c r="B13" t="s">
        <v>110</v>
      </c>
      <c r="C13" t="s">
        <v>111</v>
      </c>
      <c r="D13" t="s">
        <v>111</v>
      </c>
      <c r="E13" t="s">
        <v>111</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料金業務課</cp:lastModifiedBy>
  <cp:lastPrinted>2024-01-26T09:37:00Z</cp:lastPrinted>
  <dcterms:created xsi:type="dcterms:W3CDTF">2023-12-12T00:55:26Z</dcterms:created>
  <dcterms:modified xsi:type="dcterms:W3CDTF">2024-01-26T09:37:02Z</dcterms:modified>
  <cp:category/>
</cp:coreProperties>
</file>