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16.174.65\料金業務課nas\庶務経理担当(上水）\★経営戦略策定及び経営比較分析表\経営比較分析表の分析\R5\"/>
    </mc:Choice>
  </mc:AlternateContent>
  <xr:revisionPtr revIDLastSave="0" documentId="13_ncr:1_{DACF5CC2-2710-4BE7-ABCA-8995F5816081}" xr6:coauthVersionLast="36" xr6:coauthVersionMax="36" xr10:uidLastSave="{00000000-0000-0000-0000-000000000000}"/>
  <workbookProtection workbookAlgorithmName="SHA-512" workbookHashValue="bOPnJTVRpgzHO0jAV7+cUYyI531EzCOEIbd8jGNJ6Sm6Jdawox8VGGkeJbEhlh94p9iM9Nq8NU7zRT0wSUVSyw==" workbookSaltValue="d+n609wVf7VfAcNjBaV/x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I10" i="4" s="1"/>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G85" i="4"/>
  <c r="F85" i="4"/>
  <c r="BB10" i="4"/>
  <c r="AT10" i="4"/>
  <c r="AL10" i="4"/>
  <c r="P10" i="4"/>
  <c r="B10" i="4"/>
  <c r="BB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<sst xmlns="http://schemas.openxmlformats.org/spreadsheetml/2006/main" count="228" uniqueCount="113">
  <si>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</si>
  <si>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</si>
  <si>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</si>
  <si>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</si>
  <si>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</si>
  <si>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</si>
  <si>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</si>
  <si>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</si>
  <si>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</si>
  <si>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</si>
  <si>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</si>
  <si>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</si>
  <si>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</si>
  <si>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</si>
  <si>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</si>
  <si>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</si>
  <si>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</si>
  <si>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</si>
  <si>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</si>
  <si>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</si>
  <si>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</si>
  <si>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</si>
  <si>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</si>
  <si>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</si>
  <si>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</si>
  <si>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</si>
  <si>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</si>
  <si>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</si>
  <si>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</si>
  <si>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</si>
  <si>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</si>
  <si>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</si>
  <si>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</si>
  <si>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</si>
  <si>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</si>
  <si>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</si>
  <si>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</si>
  <si>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</si>
  <si>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</si>
  <si>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</si>
  <si>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</si>
  <si>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</si>
  <si>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</si>
  <si>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</si>
  <si>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</si>
  <si>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</si>
  <si>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</si>
  <si>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</si>
  <si>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</si>
  <si>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</si>
  <si>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</si>
  <si>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</si>
  <si>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</si>
  <si>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</si>
  <si>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</si>
  <si>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</si>
  <si>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</si>
  <si>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</si>
  <si>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</si>
  <si>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</si>
  <si>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</si>
  <si>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</si>
  <si>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</si>
  <si>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</si>
  <si>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</si>
  <si>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</si>
  <si>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</si>
  <si>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</si>
  <si>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</si>
  <si>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</si>
  <si>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</si>
  <si>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</si>
  <si>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</si>
  <si>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</si>
  <si>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</si>
  <si>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</si>
  <si>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</si>
  <si>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</si>
  <si>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</si>
  <si>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</si>
  <si>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</si>
  <si>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</si>
  <si>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</si>
  <si>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</si>
  <si>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</si>
  <si>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</si>
  <si>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</si>
  <si>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</si>
  <si>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</si>
  <si>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</si>
  <si>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</si>
  <si>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</si>
  <si>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</si>
  <si>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</si>
  <si>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</si>
  <si>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</si>
  <si>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</si>
  <si>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</si>
  <si>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</si>
  <si>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</si>
  <si>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</si>
  <si>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</si>
  <si>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</si>
  <si>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</si>
  <si>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</si>
  <si>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</si>
  <si>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</si>
  <si>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</si>
  <si>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</si>
  <si>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</si>
  <si>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水道事業の収入については、少子高齢化による人口減少や節水機器の普及による水需要減により減少していくことが見込まれます。その中で、より効率的な施設の更新やライフサイクルコストを意識したインフラの整備の必要性が高まっています。このような中でも直近５年間の経常収支比率は、いずれも１００％を超えており安定的に健全経営を行うことができています。
　一方で、低い施設利用率については、石川県水、川北水系、上清水水系の３つの水源を持っているという小松市の特殊性であり、震災や渇水に強いという側面もありますので、この部分は残しながら施設のダウンサイジングを検討し施設利用率が向上できるよう努めてまいります。
　また、有収率については、全国的に見ても高い水準を維持していることから、今後も漏水対策に努め高い収益性を維持していきたいと考えています。</t>
    <rPh sb="22" eb="24">
      <t>ジンコウ</t>
    </rPh>
    <rPh sb="24" eb="26">
      <t>ゲンショウ</t>
    </rPh>
    <rPh sb="29" eb="31">
      <t>キキ</t>
    </rPh>
    <rPh sb="32" eb="34">
      <t>フキュウ</t>
    </rPh>
    <rPh sb="37" eb="38">
      <t>ミズ</t>
    </rPh>
    <rPh sb="38" eb="40">
      <t>ジュヨウ</t>
    </rPh>
    <rPh sb="62" eb="63">
      <t>ナカ</t>
    </rPh>
    <rPh sb="117" eb="118">
      <t>ナカ</t>
    </rPh>
    <phoneticPr fontId="4"/>
  </si>
  <si>
    <t>　過去５年間の管路経年化率は全国平均に比べ低い値で推移しているものの、今後１０年間では法定耐用年数を経過するものが多く存在しており上昇傾向が続くことが見込まれます。今後の管路更新には多くの費用が発生することが見込まれ、また給水収益が減少していくなかでより効率的なアセットマネジメントが要求されています。
 平成２７年度に策定した小松市管網更新計画により無理の無い効率的なアセットマネジメントを行うべく努めているところです。</t>
    <rPh sb="14" eb="16">
      <t>ゼンコク</t>
    </rPh>
    <rPh sb="16" eb="18">
      <t>ヘイキン</t>
    </rPh>
    <rPh sb="19" eb="20">
      <t>クラ</t>
    </rPh>
    <rPh sb="65" eb="67">
      <t>ジョウショウ</t>
    </rPh>
    <rPh sb="67" eb="69">
      <t>ケイコウ</t>
    </rPh>
    <rPh sb="70" eb="71">
      <t>ツヅ</t>
    </rPh>
    <rPh sb="75" eb="77">
      <t>ミコ</t>
    </rPh>
    <rPh sb="160" eb="162">
      <t>サクテイ</t>
    </rPh>
    <phoneticPr fontId="4"/>
  </si>
  <si>
    <t>　先にも述べたように今後の水道事業は、より一層の収益性の低下が見込まれます。今後は、収益性が低下することによる料金単価の上昇や資金不足による施設老朽度の上昇を招くことなく、安全安心で持続可能な経営を行っていく必要があります。それには、より一層の経営の効率化が求められます。既存の考え方にとらわれることなく様々な方策を検討してまいります。</t>
    <rPh sb="26" eb="27">
      <t>セイ</t>
    </rPh>
    <rPh sb="38" eb="40">
      <t>コンゴ</t>
    </rPh>
    <rPh sb="42" eb="45">
      <t>シュウエキセイ</t>
    </rPh>
    <rPh sb="60" eb="62">
      <t>ジョウショウ</t>
    </rPh>
    <rPh sb="63" eb="65">
      <t>シキン</t>
    </rPh>
    <rPh sb="65" eb="67">
      <t>ブソク</t>
    </rPh>
    <rPh sb="70" eb="72">
      <t>シセツ</t>
    </rPh>
    <rPh sb="72" eb="74">
      <t>ロウキュウ</t>
    </rPh>
    <rPh sb="74" eb="75">
      <t>ド</t>
    </rPh>
    <rPh sb="76" eb="78">
      <t>ジョウショウ</t>
    </rPh>
    <rPh sb="79" eb="80">
      <t>マネ</t>
    </rPh>
    <rPh sb="96" eb="98">
      <t>ケイエイ</t>
    </rPh>
    <rPh sb="152" eb="154">
      <t>サマザマ</t>
    </rPh>
    <rPh sb="155" eb="157">
      <t>ホウサク</t>
    </rPh>
    <rPh sb="158" eb="16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</si>
</sst>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0.51</c:v>
                </c:pt>
                <c:pt idx="1">
                  <c:v>0.27</c:v>
                </c:pt>
                <c:pt idx="2">
                  <c:v>0.31</c:v>
                </c:pt>
                <c:pt idx="3">
                  <c:v>0.31</c:v>
                </c:pt>
                <c:pt idx="4">
                  <c:v>0.22</c:v>
                </c:pt>
              </c:numCache>
            </c:numRef>
          </c:val>
          <c:extLst>
            <c:ext xmlns:c16="http://schemas.microsoft.com/office/drawing/2014/chart" uri="{C3380CC4-5D6E-409C-BE32-E72D297353CC}">
              <c16:uniqueId val="{00000000-7523-4B2B-B6C4-504A233EF2D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7523-4B2B-B6C4-504A233EF2D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47.67</c:v>
                </c:pt>
                <c:pt idx="1">
                  <c:v>46.3</c:v>
                </c:pt>
                <c:pt idx="2">
                  <c:v>46.98</c:v>
                </c:pt>
                <c:pt idx="3">
                  <c:v>46.77</c:v>
                </c:pt>
                <c:pt idx="4">
                  <c:v>46.73</c:v>
                </c:pt>
              </c:numCache>
            </c:numRef>
          </c:val>
          <c:extLst>
            <c:ext xmlns:c16="http://schemas.microsoft.com/office/drawing/2014/chart" uri="{C3380CC4-5D6E-409C-BE32-E72D297353CC}">
              <c16:uniqueId val="{00000000-D45B-4592-A1AE-C14E42DA28D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D45B-4592-A1AE-C14E42DA28D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94.47</c:v>
                </c:pt>
                <c:pt idx="1">
                  <c:v>94.33</c:v>
                </c:pt>
                <c:pt idx="2">
                  <c:v>94.49</c:v>
                </c:pt>
                <c:pt idx="3">
                  <c:v>94.51</c:v>
                </c:pt>
                <c:pt idx="4">
                  <c:v>93.82</c:v>
                </c:pt>
              </c:numCache>
            </c:numRef>
          </c:val>
          <c:extLst>
            <c:ext xmlns:c16="http://schemas.microsoft.com/office/drawing/2014/chart" uri="{C3380CC4-5D6E-409C-BE32-E72D297353CC}">
              <c16:uniqueId val="{00000000-60E0-4AB1-A198-211BA4010B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60E0-4AB1-A198-211BA4010B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124.37</c:v>
                </c:pt>
                <c:pt idx="1">
                  <c:v>120.11</c:v>
                </c:pt>
                <c:pt idx="2">
                  <c:v>123.72</c:v>
                </c:pt>
                <c:pt idx="3">
                  <c:v>120.31</c:v>
                </c:pt>
                <c:pt idx="4">
                  <c:v>120.78</c:v>
                </c:pt>
              </c:numCache>
            </c:numRef>
          </c:val>
          <c:extLst>
            <c:ext xmlns:c16="http://schemas.microsoft.com/office/drawing/2014/chart" uri="{C3380CC4-5D6E-409C-BE32-E72D297353CC}">
              <c16:uniqueId val="{00000000-304D-4359-A772-9AE72C8CCF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304D-4359-A772-9AE72C8CCF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50.6</c:v>
                </c:pt>
                <c:pt idx="1">
                  <c:v>50.92</c:v>
                </c:pt>
                <c:pt idx="2">
                  <c:v>50.56</c:v>
                </c:pt>
                <c:pt idx="3">
                  <c:v>52.09</c:v>
                </c:pt>
                <c:pt idx="4">
                  <c:v>53.29</c:v>
                </c:pt>
              </c:numCache>
            </c:numRef>
          </c:val>
          <c:extLst>
            <c:ext xmlns:c16="http://schemas.microsoft.com/office/drawing/2014/chart" uri="{C3380CC4-5D6E-409C-BE32-E72D297353CC}">
              <c16:uniqueId val="{00000000-B3CF-4518-99F3-EBED15423E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B3CF-4518-99F3-EBED15423E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5.73</c:v>
                </c:pt>
                <c:pt idx="1">
                  <c:v>6.92</c:v>
                </c:pt>
                <c:pt idx="2">
                  <c:v>7.34</c:v>
                </c:pt>
                <c:pt idx="3">
                  <c:v>8.23</c:v>
                </c:pt>
                <c:pt idx="4">
                  <c:v>10.15</c:v>
                </c:pt>
              </c:numCache>
            </c:numRef>
          </c:val>
          <c:extLst>
            <c:ext xmlns:c16="http://schemas.microsoft.com/office/drawing/2014/chart" uri="{C3380CC4-5D6E-409C-BE32-E72D297353CC}">
              <c16:uniqueId val="{00000000-1755-4215-9056-3312CBBF6A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1755-4215-9056-3312CBBF6A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D7-440A-9FE2-8C11D65C30F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96D7-440A-9FE2-8C11D65C30F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305.48</c:v>
                </c:pt>
                <c:pt idx="1">
                  <c:v>338.91</c:v>
                </c:pt>
                <c:pt idx="2">
                  <c:v>303.89999999999998</c:v>
                </c:pt>
                <c:pt idx="3">
                  <c:v>407.7</c:v>
                </c:pt>
                <c:pt idx="4">
                  <c:v>485.06</c:v>
                </c:pt>
              </c:numCache>
            </c:numRef>
          </c:val>
          <c:extLst>
            <c:ext xmlns:c16="http://schemas.microsoft.com/office/drawing/2014/chart" uri="{C3380CC4-5D6E-409C-BE32-E72D297353CC}">
              <c16:uniqueId val="{00000000-12E8-495C-A008-EF063871D2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12E8-495C-A008-EF063871D2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145.76</c:v>
                </c:pt>
                <c:pt idx="1">
                  <c:v>137.13999999999999</c:v>
                </c:pt>
                <c:pt idx="2">
                  <c:v>123.16</c:v>
                </c:pt>
                <c:pt idx="3">
                  <c:v>105.24</c:v>
                </c:pt>
                <c:pt idx="4">
                  <c:v>95.61</c:v>
                </c:pt>
              </c:numCache>
            </c:numRef>
          </c:val>
          <c:extLst>
            <c:ext xmlns:c16="http://schemas.microsoft.com/office/drawing/2014/chart" uri="{C3380CC4-5D6E-409C-BE32-E72D297353CC}">
              <c16:uniqueId val="{00000000-D138-4543-911E-F5F92226D1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D138-4543-911E-F5F92226D1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122.32</c:v>
                </c:pt>
                <c:pt idx="1">
                  <c:v>117.23</c:v>
                </c:pt>
                <c:pt idx="2">
                  <c:v>120.76</c:v>
                </c:pt>
                <c:pt idx="3">
                  <c:v>117.24</c:v>
                </c:pt>
                <c:pt idx="4">
                  <c:v>118.35</c:v>
                </c:pt>
              </c:numCache>
            </c:numRef>
          </c:val>
          <c:extLst>
            <c:ext xmlns:c16="http://schemas.microsoft.com/office/drawing/2014/chart" uri="{C3380CC4-5D6E-409C-BE32-E72D297353CC}">
              <c16:uniqueId val="{00000000-F096-4E50-80E1-1B13E35261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F096-4E50-80E1-1B13E35261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132.75</c:v>
                </c:pt>
                <c:pt idx="1">
                  <c:v>139.91999999999999</c:v>
                </c:pt>
                <c:pt idx="2">
                  <c:v>135.52000000000001</c:v>
                </c:pt>
                <c:pt idx="3">
                  <c:v>140.07</c:v>
                </c:pt>
                <c:pt idx="4">
                  <c:v>139.36000000000001</c:v>
                </c:pt>
              </c:numCache>
            </c:numRef>
          </c:val>
          <c:extLst>
            <c:ext xmlns:c16="http://schemas.microsoft.com/office/drawing/2014/chart" uri="{C3380CC4-5D6E-409C-BE32-E72D297353CC}">
              <c16:uniqueId val="{00000000-14DB-4AF3-9249-0BEE08D0D4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14DB-4AF3-9249-0BEE08D0D4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石川県　小松市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106405</v>
      </c>
      <c r="AM8" s="45"/>
      <c r="AN8" s="45"/>
      <c r="AO8" s="45"/>
      <c r="AP8" s="45"/>
      <c r="AQ8" s="45"/>
      <c r="AR8" s="45"/>
      <c r="AS8" s="45"/>
      <c r="AT8" s="46">
        <f>データ!$S$6</f>
        <v>371.05</v>
      </c>
      <c r="AU8" s="47"/>
      <c r="AV8" s="47"/>
      <c r="AW8" s="47"/>
      <c r="AX8" s="47"/>
      <c r="AY8" s="47"/>
      <c r="AZ8" s="47"/>
      <c r="BA8" s="47"/>
      <c r="BB8" s="48">
        <f>データ!$T$6</f>
        <v>286.77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87.02</v>
      </c>
      <c r="J10" s="47"/>
      <c r="K10" s="47"/>
      <c r="L10" s="47"/>
      <c r="M10" s="47"/>
      <c r="N10" s="47"/>
      <c r="O10" s="81"/>
      <c r="P10" s="48">
        <f>データ!$P$6</f>
        <v>99.83</v>
      </c>
      <c r="Q10" s="48"/>
      <c r="R10" s="48"/>
      <c r="S10" s="48"/>
      <c r="T10" s="48"/>
      <c r="U10" s="48"/>
      <c r="V10" s="48"/>
      <c r="W10" s="45">
        <f>データ!$Q$6</f>
        <v>2900</v>
      </c>
      <c r="X10" s="45"/>
      <c r="Y10" s="45"/>
      <c r="Z10" s="45"/>
      <c r="AA10" s="45"/>
      <c r="AB10" s="45"/>
      <c r="AC10" s="45"/>
      <c r="AD10" s="2"/>
      <c r="AE10" s="2"/>
      <c r="AF10" s="2"/>
      <c r="AG10" s="2"/>
      <c r="AH10" s="2"/>
      <c r="AI10" s="2"/>
      <c r="AJ10" s="2"/>
      <c r="AK10" s="2"/>
      <c r="AL10" s="45">
        <f>データ!$U$6</f>
        <v>105999</v>
      </c>
      <c r="AM10" s="45"/>
      <c r="AN10" s="45"/>
      <c r="AO10" s="45"/>
      <c r="AP10" s="45"/>
      <c r="AQ10" s="45"/>
      <c r="AR10" s="45"/>
      <c r="AS10" s="45"/>
      <c r="AT10" s="46">
        <f>データ!$V$6</f>
        <v>166.81</v>
      </c>
      <c r="AU10" s="47"/>
      <c r="AV10" s="47"/>
      <c r="AW10" s="47"/>
      <c r="AX10" s="47"/>
      <c r="AY10" s="47"/>
      <c r="AZ10" s="47"/>
      <c r="BA10" s="47"/>
      <c r="BB10" s="48">
        <f>データ!$W$6</f>
        <v>635.45000000000005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hD5s4V0XyRw9zNTSPw5mDzUnDiwkn65HFFiIjdwIkO8PlB3elZeOjyEPnb3CdSFx9zNgRVztrg2t4sSQAJCoA==" saltValue="Qr7yPanZxMGXpidFdWV42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172031</v>
      </c>
      <c r="D6" s="20">
        <f t="shared" si="3"/>
        <v>46</v>
      </c>
      <c r="E6" s="20">
        <f t="shared" si="3"/>
        <v>1</v>
      </c>
      <c r="F6" s="20">
        <f t="shared" si="3"/>
        <v>0</v>
      </c>
      <c r="G6" s="20">
        <f t="shared" si="3"/>
        <v>1</v>
      </c>
      <c r="H6" s="20" t="str">
        <f t="shared" si="3"/>
        <v>石川県　小松市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87.02</v>
      </c>
      <c r="P6" s="21">
        <f t="shared" si="3"/>
        <v>99.83</v>
      </c>
      <c r="Q6" s="21">
        <f t="shared" si="3"/>
        <v>2900</v>
      </c>
      <c r="R6" s="21">
        <f t="shared" si="3"/>
        <v>106405</v>
      </c>
      <c r="S6" s="21">
        <f t="shared" si="3"/>
        <v>371.05</v>
      </c>
      <c r="T6" s="21">
        <f t="shared" si="3"/>
        <v>286.77</v>
      </c>
      <c r="U6" s="21">
        <f t="shared" si="3"/>
        <v>105999</v>
      </c>
      <c r="V6" s="21">
        <f t="shared" si="3"/>
        <v>166.81</v>
      </c>
      <c r="W6" s="21">
        <f t="shared" si="3"/>
        <v>635.45000000000005</v>
      </c>
      <c r="X6" s="22">
        <f>IF(X7="",NA(),X7)</f>
        <v>124.37</v>
      </c>
      <c r="Y6" s="22">
        <f t="shared" ref="Y6:AG6" si="4">IF(Y7="",NA(),Y7)</f>
        <v>120.11</v>
      </c>
      <c r="Z6" s="22">
        <f t="shared" si="4"/>
        <v>123.72</v>
      </c>
      <c r="AA6" s="22">
        <f t="shared" si="4"/>
        <v>120.31</v>
      </c>
      <c r="AB6" s="22">
        <f t="shared" si="4"/>
        <v>120.78</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305.48</v>
      </c>
      <c r="AU6" s="22">
        <f t="shared" ref="AU6:BC6" si="6">IF(AU7="",NA(),AU7)</f>
        <v>338.91</v>
      </c>
      <c r="AV6" s="22">
        <f t="shared" si="6"/>
        <v>303.89999999999998</v>
      </c>
      <c r="AW6" s="22">
        <f t="shared" si="6"/>
        <v>407.7</v>
      </c>
      <c r="AX6" s="22">
        <f t="shared" si="6"/>
        <v>485.06</v>
      </c>
      <c r="AY6" s="22">
        <f t="shared" si="6"/>
        <v>335.6</v>
      </c>
      <c r="AZ6" s="22">
        <f t="shared" si="6"/>
        <v>358.91</v>
      </c>
      <c r="BA6" s="22">
        <f t="shared" si="6"/>
        <v>360.96</v>
      </c>
      <c r="BB6" s="22">
        <f t="shared" si="6"/>
        <v>351.29</v>
      </c>
      <c r="BC6" s="22">
        <f t="shared" si="6"/>
        <v>364.24</v>
      </c>
      <c r="BD6" s="21" t="str">
        <f>IF(BD7="","",IF(BD7="-","【-】","【"&amp;SUBSTITUTE(TEXT(BD7,"#,##0.00"),"-","△")&amp;"】"))</f>
        <v>【252.29】</v>
      </c>
      <c r="BE6" s="22">
        <f>IF(BE7="",NA(),BE7)</f>
        <v>145.76</v>
      </c>
      <c r="BF6" s="22">
        <f t="shared" ref="BF6:BN6" si="7">IF(BF7="",NA(),BF7)</f>
        <v>137.13999999999999</v>
      </c>
      <c r="BG6" s="22">
        <f t="shared" si="7"/>
        <v>123.16</v>
      </c>
      <c r="BH6" s="22">
        <f t="shared" si="7"/>
        <v>105.24</v>
      </c>
      <c r="BI6" s="22">
        <f t="shared" si="7"/>
        <v>95.61</v>
      </c>
      <c r="BJ6" s="22">
        <f t="shared" si="7"/>
        <v>258.26</v>
      </c>
      <c r="BK6" s="22">
        <f t="shared" si="7"/>
        <v>247.27</v>
      </c>
      <c r="BL6" s="22">
        <f t="shared" si="7"/>
        <v>239.18</v>
      </c>
      <c r="BM6" s="22">
        <f t="shared" si="7"/>
        <v>236.29</v>
      </c>
      <c r="BN6" s="22">
        <f t="shared" si="7"/>
        <v>238.77</v>
      </c>
      <c r="BO6" s="21" t="str">
        <f>IF(BO7="","",IF(BO7="-","【-】","【"&amp;SUBSTITUTE(TEXT(BO7,"#,##0.00"),"-","△")&amp;"】"))</f>
        <v>【268.07】</v>
      </c>
      <c r="BP6" s="22">
        <f>IF(BP7="",NA(),BP7)</f>
        <v>122.32</v>
      </c>
      <c r="BQ6" s="22">
        <f t="shared" ref="BQ6:BY6" si="8">IF(BQ7="",NA(),BQ7)</f>
        <v>117.23</v>
      </c>
      <c r="BR6" s="22">
        <f t="shared" si="8"/>
        <v>120.76</v>
      </c>
      <c r="BS6" s="22">
        <f t="shared" si="8"/>
        <v>117.24</v>
      </c>
      <c r="BT6" s="22">
        <f t="shared" si="8"/>
        <v>118.35</v>
      </c>
      <c r="BU6" s="22">
        <f t="shared" si="8"/>
        <v>106.07</v>
      </c>
      <c r="BV6" s="22">
        <f t="shared" si="8"/>
        <v>105.34</v>
      </c>
      <c r="BW6" s="22">
        <f t="shared" si="8"/>
        <v>101.89</v>
      </c>
      <c r="BX6" s="22">
        <f t="shared" si="8"/>
        <v>104.33</v>
      </c>
      <c r="BY6" s="22">
        <f t="shared" si="8"/>
        <v>98.85</v>
      </c>
      <c r="BZ6" s="21" t="str">
        <f>IF(BZ7="","",IF(BZ7="-","【-】","【"&amp;SUBSTITUTE(TEXT(BZ7,"#,##0.00"),"-","△")&amp;"】"))</f>
        <v>【97.47】</v>
      </c>
      <c r="CA6" s="22">
        <f>IF(CA7="",NA(),CA7)</f>
        <v>132.75</v>
      </c>
      <c r="CB6" s="22">
        <f t="shared" ref="CB6:CJ6" si="9">IF(CB7="",NA(),CB7)</f>
        <v>139.91999999999999</v>
      </c>
      <c r="CC6" s="22">
        <f t="shared" si="9"/>
        <v>135.52000000000001</v>
      </c>
      <c r="CD6" s="22">
        <f t="shared" si="9"/>
        <v>140.07</v>
      </c>
      <c r="CE6" s="22">
        <f t="shared" si="9"/>
        <v>139.36000000000001</v>
      </c>
      <c r="CF6" s="22">
        <f t="shared" si="9"/>
        <v>159.22</v>
      </c>
      <c r="CG6" s="22">
        <f t="shared" si="9"/>
        <v>159.6</v>
      </c>
      <c r="CH6" s="22">
        <f t="shared" si="9"/>
        <v>156.32</v>
      </c>
      <c r="CI6" s="22">
        <f t="shared" si="9"/>
        <v>157.4</v>
      </c>
      <c r="CJ6" s="22">
        <f t="shared" si="9"/>
        <v>162.61000000000001</v>
      </c>
      <c r="CK6" s="21" t="str">
        <f>IF(CK7="","",IF(CK7="-","【-】","【"&amp;SUBSTITUTE(TEXT(CK7,"#,##0.00"),"-","△")&amp;"】"))</f>
        <v>【174.75】</v>
      </c>
      <c r="CL6" s="22">
        <f>IF(CL7="",NA(),CL7)</f>
        <v>47.67</v>
      </c>
      <c r="CM6" s="22">
        <f t="shared" ref="CM6:CU6" si="10">IF(CM7="",NA(),CM7)</f>
        <v>46.3</v>
      </c>
      <c r="CN6" s="22">
        <f t="shared" si="10"/>
        <v>46.98</v>
      </c>
      <c r="CO6" s="22">
        <f t="shared" si="10"/>
        <v>46.77</v>
      </c>
      <c r="CP6" s="22">
        <f t="shared" si="10"/>
        <v>46.73</v>
      </c>
      <c r="CQ6" s="22">
        <f t="shared" si="10"/>
        <v>62.83</v>
      </c>
      <c r="CR6" s="22">
        <f t="shared" si="10"/>
        <v>62.05</v>
      </c>
      <c r="CS6" s="22">
        <f t="shared" si="10"/>
        <v>63.23</v>
      </c>
      <c r="CT6" s="22">
        <f t="shared" si="10"/>
        <v>62.59</v>
      </c>
      <c r="CU6" s="22">
        <f t="shared" si="10"/>
        <v>61.81</v>
      </c>
      <c r="CV6" s="21" t="str">
        <f>IF(CV7="","",IF(CV7="-","【-】","【"&amp;SUBSTITUTE(TEXT(CV7,"#,##0.00"),"-","△")&amp;"】"))</f>
        <v>【59.97】</v>
      </c>
      <c r="CW6" s="22">
        <f>IF(CW7="",NA(),CW7)</f>
        <v>94.47</v>
      </c>
      <c r="CX6" s="22">
        <f t="shared" ref="CX6:DF6" si="11">IF(CX7="",NA(),CX7)</f>
        <v>94.33</v>
      </c>
      <c r="CY6" s="22">
        <f t="shared" si="11"/>
        <v>94.49</v>
      </c>
      <c r="CZ6" s="22">
        <f t="shared" si="11"/>
        <v>94.51</v>
      </c>
      <c r="DA6" s="22">
        <f t="shared" si="11"/>
        <v>93.82</v>
      </c>
      <c r="DB6" s="22">
        <f t="shared" si="11"/>
        <v>88.86</v>
      </c>
      <c r="DC6" s="22">
        <f t="shared" si="11"/>
        <v>89.11</v>
      </c>
      <c r="DD6" s="22">
        <f t="shared" si="11"/>
        <v>89.35</v>
      </c>
      <c r="DE6" s="22">
        <f t="shared" si="11"/>
        <v>89.7</v>
      </c>
      <c r="DF6" s="22">
        <f t="shared" si="11"/>
        <v>89.24</v>
      </c>
      <c r="DG6" s="21" t="str">
        <f>IF(DG7="","",IF(DG7="-","【-】","【"&amp;SUBSTITUTE(TEXT(DG7,"#,##0.00"),"-","△")&amp;"】"))</f>
        <v>【89.76】</v>
      </c>
      <c r="DH6" s="22">
        <f>IF(DH7="",NA(),DH7)</f>
        <v>50.6</v>
      </c>
      <c r="DI6" s="22">
        <f t="shared" ref="DI6:DQ6" si="12">IF(DI7="",NA(),DI7)</f>
        <v>50.92</v>
      </c>
      <c r="DJ6" s="22">
        <f t="shared" si="12"/>
        <v>50.56</v>
      </c>
      <c r="DK6" s="22">
        <f t="shared" si="12"/>
        <v>52.09</v>
      </c>
      <c r="DL6" s="22">
        <f t="shared" si="12"/>
        <v>53.29</v>
      </c>
      <c r="DM6" s="22">
        <f t="shared" si="12"/>
        <v>47.89</v>
      </c>
      <c r="DN6" s="22">
        <f t="shared" si="12"/>
        <v>48.69</v>
      </c>
      <c r="DO6" s="22">
        <f t="shared" si="12"/>
        <v>49.62</v>
      </c>
      <c r="DP6" s="22">
        <f t="shared" si="12"/>
        <v>50.5</v>
      </c>
      <c r="DQ6" s="22">
        <f t="shared" si="12"/>
        <v>51.28</v>
      </c>
      <c r="DR6" s="21" t="str">
        <f>IF(DR7="","",IF(DR7="-","【-】","【"&amp;SUBSTITUTE(TEXT(DR7,"#,##0.00"),"-","△")&amp;"】"))</f>
        <v>【51.51】</v>
      </c>
      <c r="DS6" s="22">
        <f>IF(DS7="",NA(),DS7)</f>
        <v>5.73</v>
      </c>
      <c r="DT6" s="22">
        <f t="shared" ref="DT6:EB6" si="13">IF(DT7="",NA(),DT7)</f>
        <v>6.92</v>
      </c>
      <c r="DU6" s="22">
        <f t="shared" si="13"/>
        <v>7.34</v>
      </c>
      <c r="DV6" s="22">
        <f t="shared" si="13"/>
        <v>8.23</v>
      </c>
      <c r="DW6" s="22">
        <f t="shared" si="13"/>
        <v>10.15</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0.51</v>
      </c>
      <c r="EE6" s="22">
        <f t="shared" ref="EE6:EM6" si="14">IF(EE7="",NA(),EE7)</f>
        <v>0.27</v>
      </c>
      <c r="EF6" s="22">
        <f t="shared" si="14"/>
        <v>0.31</v>
      </c>
      <c r="EG6" s="22">
        <f t="shared" si="14"/>
        <v>0.31</v>
      </c>
      <c r="EH6" s="22">
        <f t="shared" si="14"/>
        <v>0.22</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172031</v>
      </c>
      <c r="D7" s="24">
        <v>46</v>
      </c>
      <c r="E7" s="24">
        <v>1</v>
      </c>
      <c r="F7" s="24">
        <v>0</v>
      </c>
      <c r="G7" s="24">
        <v>1</v>
      </c>
      <c r="H7" s="24" t="s">
        <v>93</v>
      </c>
      <c r="I7" s="24" t="s">
        <v>94</v>
      </c>
      <c r="J7" s="24" t="s">
        <v>95</v>
      </c>
      <c r="K7" s="24" t="s">
        <v>96</v>
      </c>
      <c r="L7" s="24" t="s">
        <v>97</v>
      </c>
      <c r="M7" s="24" t="s">
        <v>98</v>
      </c>
      <c r="N7" s="25" t="s">
        <v>99</v>
      </c>
      <c r="O7" s="25">
        <v>87.02</v>
      </c>
      <c r="P7" s="25">
        <v>99.83</v>
      </c>
      <c r="Q7" s="25">
        <v>2900</v>
      </c>
      <c r="R7" s="25">
        <v>106405</v>
      </c>
      <c r="S7" s="25">
        <v>371.05</v>
      </c>
      <c r="T7" s="25">
        <v>286.77</v>
      </c>
      <c r="U7" s="25">
        <v>105999</v>
      </c>
      <c r="V7" s="25">
        <v>166.81</v>
      </c>
      <c r="W7" s="25">
        <v>635.45000000000005</v>
      </c>
      <c r="X7" s="25">
        <v>124.37</v>
      </c>
      <c r="Y7" s="25">
        <v>120.11</v>
      </c>
      <c r="Z7" s="25">
        <v>123.72</v>
      </c>
      <c r="AA7" s="25">
        <v>120.31</v>
      </c>
      <c r="AB7" s="25">
        <v>120.78</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305.48</v>
      </c>
      <c r="AU7" s="25">
        <v>338.91</v>
      </c>
      <c r="AV7" s="25">
        <v>303.89999999999998</v>
      </c>
      <c r="AW7" s="25">
        <v>407.7</v>
      </c>
      <c r="AX7" s="25">
        <v>485.06</v>
      </c>
      <c r="AY7" s="25">
        <v>335.6</v>
      </c>
      <c r="AZ7" s="25">
        <v>358.91</v>
      </c>
      <c r="BA7" s="25">
        <v>360.96</v>
      </c>
      <c r="BB7" s="25">
        <v>351.29</v>
      </c>
      <c r="BC7" s="25">
        <v>364.24</v>
      </c>
      <c r="BD7" s="25">
        <v>252.29</v>
      </c>
      <c r="BE7" s="25">
        <v>145.76</v>
      </c>
      <c r="BF7" s="25">
        <v>137.13999999999999</v>
      </c>
      <c r="BG7" s="25">
        <v>123.16</v>
      </c>
      <c r="BH7" s="25">
        <v>105.24</v>
      </c>
      <c r="BI7" s="25">
        <v>95.61</v>
      </c>
      <c r="BJ7" s="25">
        <v>258.26</v>
      </c>
      <c r="BK7" s="25">
        <v>247.27</v>
      </c>
      <c r="BL7" s="25">
        <v>239.18</v>
      </c>
      <c r="BM7" s="25">
        <v>236.29</v>
      </c>
      <c r="BN7" s="25">
        <v>238.77</v>
      </c>
      <c r="BO7" s="25">
        <v>268.07</v>
      </c>
      <c r="BP7" s="25">
        <v>122.32</v>
      </c>
      <c r="BQ7" s="25">
        <v>117.23</v>
      </c>
      <c r="BR7" s="25">
        <v>120.76</v>
      </c>
      <c r="BS7" s="25">
        <v>117.24</v>
      </c>
      <c r="BT7" s="25">
        <v>118.35</v>
      </c>
      <c r="BU7" s="25">
        <v>106.07</v>
      </c>
      <c r="BV7" s="25">
        <v>105.34</v>
      </c>
      <c r="BW7" s="25">
        <v>101.89</v>
      </c>
      <c r="BX7" s="25">
        <v>104.33</v>
      </c>
      <c r="BY7" s="25">
        <v>98.85</v>
      </c>
      <c r="BZ7" s="25">
        <v>97.47</v>
      </c>
      <c r="CA7" s="25">
        <v>132.75</v>
      </c>
      <c r="CB7" s="25">
        <v>139.91999999999999</v>
      </c>
      <c r="CC7" s="25">
        <v>135.52000000000001</v>
      </c>
      <c r="CD7" s="25">
        <v>140.07</v>
      </c>
      <c r="CE7" s="25">
        <v>139.36000000000001</v>
      </c>
      <c r="CF7" s="25">
        <v>159.22</v>
      </c>
      <c r="CG7" s="25">
        <v>159.6</v>
      </c>
      <c r="CH7" s="25">
        <v>156.32</v>
      </c>
      <c r="CI7" s="25">
        <v>157.4</v>
      </c>
      <c r="CJ7" s="25">
        <v>162.61000000000001</v>
      </c>
      <c r="CK7" s="25">
        <v>174.75</v>
      </c>
      <c r="CL7" s="25">
        <v>47.67</v>
      </c>
      <c r="CM7" s="25">
        <v>46.3</v>
      </c>
      <c r="CN7" s="25">
        <v>46.98</v>
      </c>
      <c r="CO7" s="25">
        <v>46.77</v>
      </c>
      <c r="CP7" s="25">
        <v>46.73</v>
      </c>
      <c r="CQ7" s="25">
        <v>62.83</v>
      </c>
      <c r="CR7" s="25">
        <v>62.05</v>
      </c>
      <c r="CS7" s="25">
        <v>63.23</v>
      </c>
      <c r="CT7" s="25">
        <v>62.59</v>
      </c>
      <c r="CU7" s="25">
        <v>61.81</v>
      </c>
      <c r="CV7" s="25">
        <v>59.97</v>
      </c>
      <c r="CW7" s="25">
        <v>94.47</v>
      </c>
      <c r="CX7" s="25">
        <v>94.33</v>
      </c>
      <c r="CY7" s="25">
        <v>94.49</v>
      </c>
      <c r="CZ7" s="25">
        <v>94.51</v>
      </c>
      <c r="DA7" s="25">
        <v>93.82</v>
      </c>
      <c r="DB7" s="25">
        <v>88.86</v>
      </c>
      <c r="DC7" s="25">
        <v>89.11</v>
      </c>
      <c r="DD7" s="25">
        <v>89.35</v>
      </c>
      <c r="DE7" s="25">
        <v>89.7</v>
      </c>
      <c r="DF7" s="25">
        <v>89.24</v>
      </c>
      <c r="DG7" s="25">
        <v>89.76</v>
      </c>
      <c r="DH7" s="25">
        <v>50.6</v>
      </c>
      <c r="DI7" s="25">
        <v>50.92</v>
      </c>
      <c r="DJ7" s="25">
        <v>50.56</v>
      </c>
      <c r="DK7" s="25">
        <v>52.09</v>
      </c>
      <c r="DL7" s="25">
        <v>53.29</v>
      </c>
      <c r="DM7" s="25">
        <v>47.89</v>
      </c>
      <c r="DN7" s="25">
        <v>48.69</v>
      </c>
      <c r="DO7" s="25">
        <v>49.62</v>
      </c>
      <c r="DP7" s="25">
        <v>50.5</v>
      </c>
      <c r="DQ7" s="25">
        <v>51.28</v>
      </c>
      <c r="DR7" s="25">
        <v>51.51</v>
      </c>
      <c r="DS7" s="25">
        <v>5.73</v>
      </c>
      <c r="DT7" s="25">
        <v>6.92</v>
      </c>
      <c r="DU7" s="25">
        <v>7.34</v>
      </c>
      <c r="DV7" s="25">
        <v>8.23</v>
      </c>
      <c r="DW7" s="25">
        <v>10.15</v>
      </c>
      <c r="DX7" s="25">
        <v>16.899999999999999</v>
      </c>
      <c r="DY7" s="25">
        <v>18.260000000000002</v>
      </c>
      <c r="DZ7" s="25">
        <v>19.510000000000002</v>
      </c>
      <c r="EA7" s="25">
        <v>21.19</v>
      </c>
      <c r="EB7" s="25">
        <v>22.64</v>
      </c>
      <c r="EC7" s="25">
        <v>23.75</v>
      </c>
      <c r="ED7" s="25">
        <v>0.51</v>
      </c>
      <c r="EE7" s="25">
        <v>0.27</v>
      </c>
      <c r="EF7" s="25">
        <v>0.31</v>
      </c>
      <c r="EG7" s="25">
        <v>0.31</v>
      </c>
      <c r="EH7" s="25">
        <v>0.22</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2023-12-05T00:53:04Z</dcterms:created>
  <dcterms:modified xsi:type="dcterms:W3CDTF">2024-01-29T23:05:25Z</dcterms:modified>
  <cp:category/>
</cp:coreProperties>
</file>