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Kfs0001\home$\yoshida_ak\デスクトップ\"/>
    </mc:Choice>
  </mc:AlternateContent>
  <xr:revisionPtr revIDLastSave="0" documentId="13_ncr:1_{3BC1032C-4775-4CBA-BAF7-426D2EEFAF87}" xr6:coauthVersionLast="36" xr6:coauthVersionMax="36" xr10:uidLastSave="{00000000-0000-0000-0000-000000000000}"/>
  <workbookProtection workbookAlgorithmName="SHA-512" workbookHashValue="K2HJpK27M38kctEOMVKhJdoDlTZ+x5Xmn3I0VFNCAv0ZFjC/iKVC55gV31QDUT8GN7UTgLVevq3HnDU9w69C9Q==" workbookSaltValue="BMKdDLiOVE5EM1FeyEtcgQ==" workbookSpinCount="100000" lockStructure="1"/>
  <bookViews>
    <workbookView xWindow="0" yWindow="0" windowWidth="15360" windowHeight="7632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F85" i="4" s="1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AT10" i="4" s="1"/>
  <c r="U6" i="5"/>
  <c r="AL10" i="4" s="1"/>
  <c r="T6" i="5"/>
  <c r="S6" i="5"/>
  <c r="R6" i="5"/>
  <c r="AL8" i="4" s="1"/>
  <c r="Q6" i="5"/>
  <c r="W10" i="4" s="1"/>
  <c r="P6" i="5"/>
  <c r="P10" i="4" s="1"/>
  <c r="O6" i="5"/>
  <c r="N6" i="5"/>
  <c r="B10" i="4" s="1"/>
  <c r="M6" i="5"/>
  <c r="AD8" i="4" s="1"/>
  <c r="L6" i="5"/>
  <c r="K6" i="5"/>
  <c r="J6" i="5"/>
  <c r="I8" i="4" s="1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L85" i="4"/>
  <c r="J85" i="4"/>
  <c r="H85" i="4"/>
  <c r="G85" i="4"/>
  <c r="BB10" i="4"/>
  <c r="I10" i="4"/>
  <c r="BB8" i="4"/>
  <c r="AT8" i="4"/>
  <c r="W8" i="4"/>
  <c r="P8" i="4"/>
  <c r="B8" i="4"/>
  <c r="B6" i="4"/>
</calcChain>
</file>

<file path=xl/sharedStrings.xml><?xml version="1.0" encoding="utf-8"?>
<sst xmlns="http://schemas.openxmlformats.org/spreadsheetml/2006/main" count="228" uniqueCount="113">
  <si>
    <t>経営比較分析表（令和4年度決算）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</si>
  <si>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</si>
  <si>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</si>
  <si>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</si>
  <si>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</si>
  <si>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</si>
  <si>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</si>
  <si>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</si>
  <si>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</si>
  <si>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</si>
  <si>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</si>
  <si>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</si>
  <si>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</si>
  <si>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</si>
  <si>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</si>
  <si>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</si>
  <si>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</si>
  <si>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</si>
  <si>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</si>
  <si>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</si>
  <si>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</si>
  <si>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</si>
  <si>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</si>
  <si>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</si>
  <si>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</si>
  <si>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</si>
  <si>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</si>
  <si>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</si>
  <si>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</si>
  <si>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</si>
  <si>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</si>
  <si>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</si>
  <si>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</si>
  <si>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</si>
  <si>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</si>
  <si>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</si>
  <si>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</si>
  <si>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</si>
  <si>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</si>
  <si>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</si>
  <si>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</si>
  <si>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</si>
  <si>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</si>
  <si>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</si>
  <si>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</si>
  <si>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</si>
  <si>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</si>
  <si>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</si>
  <si>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</si>
  <si>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</si>
  <si>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</si>
  <si>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</si>
  <si>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</si>
  <si>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</si>
  <si>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</si>
  <si>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</si>
  <si>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</si>
  <si>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</si>
  <si>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</si>
  <si>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</si>
  <si>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</si>
  <si>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</si>
  <si>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</si>
  <si>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</si>
  <si>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</si>
  <si>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</si>
  <si>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</si>
  <si>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</si>
  <si>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</si>
  <si>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</si>
  <si>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</si>
  <si>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</si>
  <si>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</si>
  <si>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</si>
  <si>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</si>
  <si>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</si>
  <si>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</si>
  <si>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</si>
  <si>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</si>
  <si>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</si>
  <si>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</si>
  <si>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</si>
  <si>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</si>
  <si>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</si>
  <si>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</si>
  <si>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</si>
  <si>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</si>
  <si>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</si>
  <si>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</si>
  <si>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</si>
  <si>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</si>
  <si>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</si>
  <si>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石川県　金沢市</t>
  </si>
  <si>
    <t>法適用</t>
  </si>
  <si>
    <t>水道事業</t>
  </si>
  <si>
    <t>末端給水事業</t>
  </si>
  <si>
    <t>A1</t>
  </si>
  <si>
    <t>自治体職員 その他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</si>
  <si>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</si>
  <si>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</si>
  <si>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</si>
  <si>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</si>
  <si>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</si>
  <si>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</si>
  <si>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</si>
  <si>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</si>
  <si>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</si>
  <si>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</si>
  <si>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</si>
  <si>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</si>
  <si>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類似団体と比べ、「②管路経年化率」は高く、「③管路更新率」は低くなっており、法定耐用年数（40年）を経過した管路の割合は年々増加傾向にある。ただし、本市が主に採用しているダクタイル鋳鉄管は、条件によっては耐用年数を超えて使用できるとされており、管路の健全度が比較的高いことから、管種や老朽化の度合いのほか、AIの劣化予測診断結果に基づき、優先順位を付け、計画的な更新を進めることとしている。
　今後も、AIやIoT等最新技術を活用するとともに、アセットマネジメントの強化・高度化等により、効率的な更新に努めていく。</t>
    <rPh sb="3" eb="5">
      <t>ダンタイ</t>
    </rPh>
    <rPh sb="19" eb="20">
      <t>タカ</t>
    </rPh>
    <rPh sb="31" eb="32">
      <t>ヒク</t>
    </rPh>
    <rPh sb="140" eb="141">
      <t>クダ</t>
    </rPh>
    <rPh sb="141" eb="142">
      <t>シュ</t>
    </rPh>
    <rPh sb="157" eb="161">
      <t>レッカヨソク</t>
    </rPh>
    <rPh sb="161" eb="163">
      <t>シンダン</t>
    </rPh>
    <rPh sb="163" eb="165">
      <t>ケッカ</t>
    </rPh>
    <rPh sb="166" eb="167">
      <t>モト</t>
    </rPh>
    <rPh sb="170" eb="174">
      <t>ユウセンジュンイ</t>
    </rPh>
    <rPh sb="175" eb="176">
      <t>ツ</t>
    </rPh>
    <rPh sb="240" eb="241">
      <t>トウ</t>
    </rPh>
    <phoneticPr fontId="4"/>
  </si>
  <si>
    <t>「①経常収支比率」及び「⑤料金回収率」は、100％以上を超えており、安定経営を維持している。
「③流動比率」は、前年度を下回ったものの、類似団体平均値を大きく上回っており、短期的な支払能力を十分に有している。
「④企業債残高対給水収益比率」は、自己資金の活用により企業債の発行額を抑制し、残高の低減に努めてきたことから、類似団体と比べ、極めて低い数値となっている。
「⑥給水原価」は、維持管理費の増により上昇傾向にあるが、類似団体平均値を大きく下回っており、経営の効率化に努めている。
　一方、施設の利用状況を示す「⑦施設利用率」は、類似団体平均値を大きく下回っている。責任水量制により一定量の県水を受水していることによるもので、将来の水需要の減少を踏まえ、受水量の低減に向けた継続的な要望のほか、自己施設の更新に際しては、適正な施設規模での更新を実施する必要がある。
「⑧有収率」は、冬場の凍結による漏水の影響により、前年度を下回ったものの、類似団体平均値を上回っており、施設の稼働が効果的に収益につながっている。</t>
    <rPh sb="9" eb="10">
      <t>オヨ</t>
    </rPh>
    <rPh sb="13" eb="18">
      <t>リョウキンカイシュウリツ</t>
    </rPh>
    <rPh sb="28" eb="29">
      <t>コ</t>
    </rPh>
    <rPh sb="34" eb="38">
      <t>アンテイケイエイ</t>
    </rPh>
    <rPh sb="39" eb="41">
      <t>イジ</t>
    </rPh>
    <rPh sb="49" eb="53">
      <t>リュウドウヒリツ</t>
    </rPh>
    <rPh sb="56" eb="59">
      <t>ゼンネンド</t>
    </rPh>
    <rPh sb="60" eb="62">
      <t>シタマワ</t>
    </rPh>
    <rPh sb="68" eb="70">
      <t>ルイジ</t>
    </rPh>
    <rPh sb="70" eb="72">
      <t>ダンタイ</t>
    </rPh>
    <rPh sb="72" eb="75">
      <t>ヘイキンチ</t>
    </rPh>
    <rPh sb="76" eb="77">
      <t>オオ</t>
    </rPh>
    <rPh sb="79" eb="81">
      <t>ウワマワ</t>
    </rPh>
    <rPh sb="86" eb="89">
      <t>タンキテキ</t>
    </rPh>
    <rPh sb="90" eb="92">
      <t>シハラ</t>
    </rPh>
    <rPh sb="92" eb="94">
      <t>ノウリョク</t>
    </rPh>
    <rPh sb="95" eb="97">
      <t>ジュウブン</t>
    </rPh>
    <rPh sb="98" eb="99">
      <t>ユウ</t>
    </rPh>
    <rPh sb="107" eb="112">
      <t>キギョウサイザンダカ</t>
    </rPh>
    <rPh sb="112" eb="113">
      <t>タイ</t>
    </rPh>
    <rPh sb="113" eb="117">
      <t>キュウスイシュウエキ</t>
    </rPh>
    <rPh sb="117" eb="119">
      <t>ヒリツ</t>
    </rPh>
    <rPh sb="138" eb="139">
      <t>ガク</t>
    </rPh>
    <rPh sb="140" eb="142">
      <t>ヨクセイ</t>
    </rPh>
    <rPh sb="144" eb="146">
      <t>ザンダカ</t>
    </rPh>
    <rPh sb="147" eb="149">
      <t>テイゲン</t>
    </rPh>
    <rPh sb="150" eb="151">
      <t>ツト</t>
    </rPh>
    <rPh sb="165" eb="166">
      <t>クラ</t>
    </rPh>
    <rPh sb="168" eb="169">
      <t>キワ</t>
    </rPh>
    <rPh sb="171" eb="172">
      <t>ヒク</t>
    </rPh>
    <rPh sb="173" eb="175">
      <t>スウチ</t>
    </rPh>
    <rPh sb="185" eb="189">
      <t>キュウスイゲンカ</t>
    </rPh>
    <rPh sb="192" eb="196">
      <t>イジカンリ</t>
    </rPh>
    <rPh sb="198" eb="199">
      <t>ゾウ</t>
    </rPh>
    <rPh sb="202" eb="204">
      <t>ジョウショウ</t>
    </rPh>
    <rPh sb="204" eb="206">
      <t>ケイコウ</t>
    </rPh>
    <rPh sb="211" eb="215">
      <t>ルイジダンタイ</t>
    </rPh>
    <rPh sb="219" eb="220">
      <t>オオ</t>
    </rPh>
    <rPh sb="229" eb="231">
      <t>ケイエイ</t>
    </rPh>
    <rPh sb="232" eb="235">
      <t>コウリツカ</t>
    </rPh>
    <rPh sb="236" eb="237">
      <t>ツト</t>
    </rPh>
    <rPh sb="244" eb="246">
      <t>イッポウ</t>
    </rPh>
    <rPh sb="250" eb="254">
      <t>リヨウジョウキョウ</t>
    </rPh>
    <rPh sb="255" eb="256">
      <t>シメ</t>
    </rPh>
    <rPh sb="273" eb="274">
      <t>アタイ</t>
    </rPh>
    <rPh sb="285" eb="289">
      <t>セキニンスイリョウ</t>
    </rPh>
    <rPh sb="289" eb="290">
      <t>セイ</t>
    </rPh>
    <rPh sb="293" eb="296">
      <t>イッテイリョウ</t>
    </rPh>
    <rPh sb="297" eb="299">
      <t>ケンスイ</t>
    </rPh>
    <rPh sb="300" eb="302">
      <t>ジュスイ</t>
    </rPh>
    <rPh sb="318" eb="319">
      <t>ミズ</t>
    </rPh>
    <rPh sb="325" eb="326">
      <t>フ</t>
    </rPh>
    <rPh sb="329" eb="332">
      <t>ジュスイリョウ</t>
    </rPh>
    <rPh sb="333" eb="335">
      <t>テイゲン</t>
    </rPh>
    <rPh sb="336" eb="337">
      <t>ム</t>
    </rPh>
    <rPh sb="339" eb="342">
      <t>ケイゾクテキ</t>
    </rPh>
    <rPh sb="343" eb="345">
      <t>ヨウボウ</t>
    </rPh>
    <rPh sb="349" eb="353">
      <t>ジコシセツ</t>
    </rPh>
    <rPh sb="354" eb="356">
      <t>コウシン</t>
    </rPh>
    <rPh sb="357" eb="358">
      <t>サイ</t>
    </rPh>
    <rPh sb="374" eb="376">
      <t>ジッシ</t>
    </rPh>
    <rPh sb="378" eb="380">
      <t>ヒツヨウ</t>
    </rPh>
    <rPh sb="387" eb="390">
      <t>ユウシュウリツ</t>
    </rPh>
    <rPh sb="393" eb="395">
      <t>フユバ</t>
    </rPh>
    <rPh sb="396" eb="398">
      <t>トウケツ</t>
    </rPh>
    <rPh sb="401" eb="403">
      <t>ロウスイ</t>
    </rPh>
    <rPh sb="404" eb="406">
      <t>エイキョウ</t>
    </rPh>
    <rPh sb="410" eb="413">
      <t>ゼンネンド</t>
    </rPh>
    <rPh sb="414" eb="416">
      <t>シタマワ</t>
    </rPh>
    <rPh sb="422" eb="426">
      <t>ルイジダンタイ</t>
    </rPh>
    <rPh sb="426" eb="429">
      <t>ヘイキンチ</t>
    </rPh>
    <rPh sb="430" eb="432">
      <t>ウワマワ</t>
    </rPh>
    <rPh sb="437" eb="439">
      <t>シセツ</t>
    </rPh>
    <rPh sb="440" eb="442">
      <t>カドウ</t>
    </rPh>
    <rPh sb="443" eb="446">
      <t>コウカテキ</t>
    </rPh>
    <rPh sb="447" eb="449">
      <t>シュウエキ</t>
    </rPh>
    <phoneticPr fontId="4"/>
  </si>
  <si>
    <t>　現在、経営状況は概ね健全な状況にあると言える。ただし、水需要の減により料金収入の減少が見込まれることや、施設及び管路の老朽化が進み、更新投資のための資金需要の増加が見込まれ、経営環境は厳しくなることが予測される。
　今後、施設の更新等に際して、規模の適正化を図るとともに、経営の効率性を一層高めるよう努めていく。</t>
    <rPh sb="1" eb="3">
      <t>ゲンザイ</t>
    </rPh>
    <rPh sb="14" eb="16">
      <t>ジョウキョウ</t>
    </rPh>
    <rPh sb="28" eb="31">
      <t>ミズジュヨウ</t>
    </rPh>
    <rPh sb="83" eb="85">
      <t>ミコ</t>
    </rPh>
    <rPh sb="88" eb="92">
      <t>ケイエイカンキョウ</t>
    </rPh>
    <rPh sb="93" eb="94">
      <t>キビ</t>
    </rPh>
    <rPh sb="101" eb="103">
      <t>ヨソク</t>
    </rPh>
    <rPh sb="112" eb="114">
      <t>シセツ</t>
    </rPh>
    <rPh sb="115" eb="117">
      <t>コウシン</t>
    </rPh>
    <rPh sb="117" eb="118">
      <t>トウ</t>
    </rPh>
    <rPh sb="119" eb="120">
      <t>サイ</t>
    </rPh>
    <rPh sb="123" eb="125">
      <t>キボ</t>
    </rPh>
    <rPh sb="126" eb="129">
      <t>テキセイカ</t>
    </rPh>
    <rPh sb="130" eb="131">
      <t>ハカ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</si>
</sst>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2" borderId="4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0.76</c:v>
                </c:pt>
                <c:pt idx="1">
                  <c:v>0.82</c:v>
                </c:pt>
                <c:pt idx="2">
                  <c:v>0.44</c:v>
                </c:pt>
                <c:pt idx="3">
                  <c:v>0.51</c:v>
                </c:pt>
                <c:pt idx="4">
                  <c:v>0.49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9D-4F85-A36B-A5E01AEACD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0.75</c:v>
                </c:pt>
                <c:pt idx="1">
                  <c:v>0.73</c:v>
                </c:pt>
                <c:pt idx="2">
                  <c:v>0.79</c:v>
                </c:pt>
                <c:pt idx="3">
                  <c:v>0.75</c:v>
                </c:pt>
                <c:pt idx="4">
                  <c:v>0.78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9D-4F85-A36B-A5E01AEACD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45.68</c:v>
                </c:pt>
                <c:pt idx="1">
                  <c:v>45.47</c:v>
                </c:pt>
                <c:pt idx="2">
                  <c:v>45.75</c:v>
                </c:pt>
                <c:pt idx="3">
                  <c:v>45.14</c:v>
                </c:pt>
                <c:pt idx="4">
                  <c:v>45.24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49-486A-86E6-219A7F405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63.53</c:v>
                </c:pt>
                <c:pt idx="1">
                  <c:v>63.16</c:v>
                </c:pt>
                <c:pt idx="2">
                  <c:v>64.41</c:v>
                </c:pt>
                <c:pt idx="3">
                  <c:v>64.11</c:v>
                </c:pt>
                <c:pt idx="4">
                  <c:v>63.81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49-486A-86E6-219A7F405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93.22</c:v>
                </c:pt>
                <c:pt idx="1">
                  <c:v>92.6</c:v>
                </c:pt>
                <c:pt idx="2">
                  <c:v>93.48</c:v>
                </c:pt>
                <c:pt idx="3">
                  <c:v>93.45</c:v>
                </c:pt>
                <c:pt idx="4">
                  <c:v>92.79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D0-49A3-A780-70F9B02A4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91.58</c:v>
                </c:pt>
                <c:pt idx="1">
                  <c:v>91.48</c:v>
                </c:pt>
                <c:pt idx="2">
                  <c:v>91.64</c:v>
                </c:pt>
                <c:pt idx="3">
                  <c:v>92.09</c:v>
                </c:pt>
                <c:pt idx="4">
                  <c:v>91.76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D0-49A3-A780-70F9B02A4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118.62</c:v>
                </c:pt>
                <c:pt idx="1">
                  <c:v>115.8</c:v>
                </c:pt>
                <c:pt idx="2">
                  <c:v>100.64</c:v>
                </c:pt>
                <c:pt idx="3">
                  <c:v>110.28</c:v>
                </c:pt>
                <c:pt idx="4">
                  <c:v>108.38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56-45C8-9F40-824007AD1F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115.41</c:v>
                </c:pt>
                <c:pt idx="1">
                  <c:v>113.57</c:v>
                </c:pt>
                <c:pt idx="2">
                  <c:v>112.59</c:v>
                </c:pt>
                <c:pt idx="3">
                  <c:v>113.87</c:v>
                </c:pt>
                <c:pt idx="4">
                  <c:v>109.87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56-45C8-9F40-824007AD1F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52.32</c:v>
                </c:pt>
                <c:pt idx="1">
                  <c:v>51.27</c:v>
                </c:pt>
                <c:pt idx="2">
                  <c:v>51.85</c:v>
                </c:pt>
                <c:pt idx="3">
                  <c:v>52.82</c:v>
                </c:pt>
                <c:pt idx="4">
                  <c:v>53.4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3B-40E3-BB37-AA7CCD3A6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50.41</c:v>
                </c:pt>
                <c:pt idx="1">
                  <c:v>51.13</c:v>
                </c:pt>
                <c:pt idx="2">
                  <c:v>51.62</c:v>
                </c:pt>
                <c:pt idx="3">
                  <c:v>52.16</c:v>
                </c:pt>
                <c:pt idx="4">
                  <c:v>52.59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B-40E3-BB37-AA7CCD3A6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43.54</c:v>
                </c:pt>
                <c:pt idx="1">
                  <c:v>43.67</c:v>
                </c:pt>
                <c:pt idx="2">
                  <c:v>44.9</c:v>
                </c:pt>
                <c:pt idx="3">
                  <c:v>45.85</c:v>
                </c:pt>
                <c:pt idx="4">
                  <c:v>46.72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1D-4B3F-BCF0-525F8DBB50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20.36</c:v>
                </c:pt>
                <c:pt idx="1">
                  <c:v>22.41</c:v>
                </c:pt>
                <c:pt idx="2">
                  <c:v>23.68</c:v>
                </c:pt>
                <c:pt idx="3">
                  <c:v>25.76</c:v>
                </c:pt>
                <c:pt idx="4">
                  <c:v>27.51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1D-4B3F-BCF0-525F8DBB50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5E-4245-B070-2C6F93CB7E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5E-4245-B070-2C6F93CB7E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478.97</c:v>
                </c:pt>
                <c:pt idx="1">
                  <c:v>369.27</c:v>
                </c:pt>
                <c:pt idx="2">
                  <c:v>454.42</c:v>
                </c:pt>
                <c:pt idx="3">
                  <c:v>444.33</c:v>
                </c:pt>
                <c:pt idx="4">
                  <c:v>332.62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04-4A51-A700-79432591EC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258.22000000000003</c:v>
                </c:pt>
                <c:pt idx="1">
                  <c:v>250.03</c:v>
                </c:pt>
                <c:pt idx="2">
                  <c:v>239.45</c:v>
                </c:pt>
                <c:pt idx="3">
                  <c:v>246.01</c:v>
                </c:pt>
                <c:pt idx="4">
                  <c:v>228.89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04-4A51-A700-79432591EC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112</c:v>
                </c:pt>
                <c:pt idx="1">
                  <c:v>124.64</c:v>
                </c:pt>
                <c:pt idx="2">
                  <c:v>151.61000000000001</c:v>
                </c:pt>
                <c:pt idx="3">
                  <c:v>151.01</c:v>
                </c:pt>
                <c:pt idx="4">
                  <c:v>153.38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4F-4605-9DE3-3273B69DDA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255.12</c:v>
                </c:pt>
                <c:pt idx="1">
                  <c:v>254.19</c:v>
                </c:pt>
                <c:pt idx="2">
                  <c:v>259.56</c:v>
                </c:pt>
                <c:pt idx="3">
                  <c:v>248.92</c:v>
                </c:pt>
                <c:pt idx="4">
                  <c:v>251.26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4F-4605-9DE3-3273B69DDA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115.99</c:v>
                </c:pt>
                <c:pt idx="1">
                  <c:v>113.32</c:v>
                </c:pt>
                <c:pt idx="2">
                  <c:v>97.06</c:v>
                </c:pt>
                <c:pt idx="3">
                  <c:v>107.7</c:v>
                </c:pt>
                <c:pt idx="4">
                  <c:v>105.27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A7-4902-844C-9B142C5A2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109.12</c:v>
                </c:pt>
                <c:pt idx="1">
                  <c:v>107.42</c:v>
                </c:pt>
                <c:pt idx="2">
                  <c:v>105.07</c:v>
                </c:pt>
                <c:pt idx="3">
                  <c:v>107.54</c:v>
                </c:pt>
                <c:pt idx="4">
                  <c:v>101.93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A7-4902-844C-9B142C5A2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133.07</c:v>
                </c:pt>
                <c:pt idx="1">
                  <c:v>136.37</c:v>
                </c:pt>
                <c:pt idx="2">
                  <c:v>135.58000000000001</c:v>
                </c:pt>
                <c:pt idx="3">
                  <c:v>139.99</c:v>
                </c:pt>
                <c:pt idx="4">
                  <c:v>145.16999999999999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07-4C36-B182-4F03EEFEA9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153.88</c:v>
                </c:pt>
                <c:pt idx="1">
                  <c:v>157.19</c:v>
                </c:pt>
                <c:pt idx="2">
                  <c:v>153.71</c:v>
                </c:pt>
                <c:pt idx="3">
                  <c:v>155.9</c:v>
                </c:pt>
                <c:pt idx="4">
                  <c:v>162.47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07-4C36-B182-4F03EEFEA9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【252.29】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【268.07】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【174.75】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V44" zoomScaleNormal="100" workbookViewId="0">
      <selection activeCell="BL66" sqref="BL66:BZ82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76" t="s">
        <v>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</row>
    <row r="3" spans="1:78" ht="9.75" customHeight="1" x14ac:dyDescent="0.2">
      <c r="A3" s="2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</row>
    <row r="4" spans="1:78" ht="9.75" customHeight="1" x14ac:dyDescent="0.2">
      <c r="A4" s="2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77" t="str">
        <f>データ!H6</f>
        <v>石川県　金沢市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8"/>
      <c r="AE6" s="78"/>
      <c r="AF6" s="78"/>
      <c r="AG6" s="78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5" t="s">
        <v>1</v>
      </c>
      <c r="C7" s="46"/>
      <c r="D7" s="46"/>
      <c r="E7" s="46"/>
      <c r="F7" s="46"/>
      <c r="G7" s="46"/>
      <c r="H7" s="46"/>
      <c r="I7" s="45" t="s">
        <v>2</v>
      </c>
      <c r="J7" s="46"/>
      <c r="K7" s="46"/>
      <c r="L7" s="46"/>
      <c r="M7" s="46"/>
      <c r="N7" s="46"/>
      <c r="O7" s="67"/>
      <c r="P7" s="47" t="s">
        <v>3</v>
      </c>
      <c r="Q7" s="47"/>
      <c r="R7" s="47"/>
      <c r="S7" s="47"/>
      <c r="T7" s="47"/>
      <c r="U7" s="47"/>
      <c r="V7" s="47"/>
      <c r="W7" s="47" t="s">
        <v>4</v>
      </c>
      <c r="X7" s="47"/>
      <c r="Y7" s="47"/>
      <c r="Z7" s="47"/>
      <c r="AA7" s="47"/>
      <c r="AB7" s="47"/>
      <c r="AC7" s="47"/>
      <c r="AD7" s="47" t="s">
        <v>5</v>
      </c>
      <c r="AE7" s="47"/>
      <c r="AF7" s="47"/>
      <c r="AG7" s="47"/>
      <c r="AH7" s="47"/>
      <c r="AI7" s="47"/>
      <c r="AJ7" s="47"/>
      <c r="AK7" s="2"/>
      <c r="AL7" s="47" t="s">
        <v>6</v>
      </c>
      <c r="AM7" s="47"/>
      <c r="AN7" s="47"/>
      <c r="AO7" s="47"/>
      <c r="AP7" s="47"/>
      <c r="AQ7" s="47"/>
      <c r="AR7" s="47"/>
      <c r="AS7" s="47"/>
      <c r="AT7" s="45" t="s">
        <v>7</v>
      </c>
      <c r="AU7" s="46"/>
      <c r="AV7" s="46"/>
      <c r="AW7" s="46"/>
      <c r="AX7" s="46"/>
      <c r="AY7" s="46"/>
      <c r="AZ7" s="46"/>
      <c r="BA7" s="46"/>
      <c r="BB7" s="47" t="s">
        <v>8</v>
      </c>
      <c r="BC7" s="47"/>
      <c r="BD7" s="47"/>
      <c r="BE7" s="47"/>
      <c r="BF7" s="47"/>
      <c r="BG7" s="47"/>
      <c r="BH7" s="47"/>
      <c r="BI7" s="47"/>
      <c r="BJ7" s="3"/>
      <c r="BK7" s="3"/>
      <c r="BL7" s="79" t="s">
        <v>9</v>
      </c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1"/>
    </row>
    <row r="8" spans="1:78" ht="18.75" customHeight="1" x14ac:dyDescent="0.2">
      <c r="A8" s="2"/>
      <c r="B8" s="72" t="str">
        <f>データ!$I$6</f>
        <v>法適用</v>
      </c>
      <c r="C8" s="73"/>
      <c r="D8" s="73"/>
      <c r="E8" s="73"/>
      <c r="F8" s="73"/>
      <c r="G8" s="73"/>
      <c r="H8" s="73"/>
      <c r="I8" s="72" t="str">
        <f>データ!$J$6</f>
        <v>水道事業</v>
      </c>
      <c r="J8" s="73"/>
      <c r="K8" s="73"/>
      <c r="L8" s="73"/>
      <c r="M8" s="73"/>
      <c r="N8" s="73"/>
      <c r="O8" s="74"/>
      <c r="P8" s="75" t="str">
        <f>データ!$K$6</f>
        <v>末端給水事業</v>
      </c>
      <c r="Q8" s="75"/>
      <c r="R8" s="75"/>
      <c r="S8" s="75"/>
      <c r="T8" s="75"/>
      <c r="U8" s="75"/>
      <c r="V8" s="75"/>
      <c r="W8" s="75" t="str">
        <f>データ!$L$6</f>
        <v>A1</v>
      </c>
      <c r="X8" s="75"/>
      <c r="Y8" s="75"/>
      <c r="Z8" s="75"/>
      <c r="AA8" s="75"/>
      <c r="AB8" s="75"/>
      <c r="AC8" s="75"/>
      <c r="AD8" s="75" t="str">
        <f>データ!$M$6</f>
        <v>自治体職員 その他</v>
      </c>
      <c r="AE8" s="75"/>
      <c r="AF8" s="75"/>
      <c r="AG8" s="75"/>
      <c r="AH8" s="75"/>
      <c r="AI8" s="75"/>
      <c r="AJ8" s="75"/>
      <c r="AK8" s="2"/>
      <c r="AL8" s="66">
        <f>データ!$R$6</f>
        <v>447181</v>
      </c>
      <c r="AM8" s="66"/>
      <c r="AN8" s="66"/>
      <c r="AO8" s="66"/>
      <c r="AP8" s="66"/>
      <c r="AQ8" s="66"/>
      <c r="AR8" s="66"/>
      <c r="AS8" s="66"/>
      <c r="AT8" s="37">
        <f>データ!$S$6</f>
        <v>468.81</v>
      </c>
      <c r="AU8" s="38"/>
      <c r="AV8" s="38"/>
      <c r="AW8" s="38"/>
      <c r="AX8" s="38"/>
      <c r="AY8" s="38"/>
      <c r="AZ8" s="38"/>
      <c r="BA8" s="38"/>
      <c r="BB8" s="55">
        <f>データ!$T$6</f>
        <v>953.86</v>
      </c>
      <c r="BC8" s="55"/>
      <c r="BD8" s="55"/>
      <c r="BE8" s="55"/>
      <c r="BF8" s="55"/>
      <c r="BG8" s="55"/>
      <c r="BH8" s="55"/>
      <c r="BI8" s="55"/>
      <c r="BJ8" s="3"/>
      <c r="BK8" s="3"/>
      <c r="BL8" s="68" t="s">
        <v>10</v>
      </c>
      <c r="BM8" s="69"/>
      <c r="BN8" s="70" t="s">
        <v>11</v>
      </c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1"/>
    </row>
    <row r="9" spans="1:78" ht="18.75" customHeight="1" x14ac:dyDescent="0.2">
      <c r="A9" s="2"/>
      <c r="B9" s="45" t="s">
        <v>12</v>
      </c>
      <c r="C9" s="46"/>
      <c r="D9" s="46"/>
      <c r="E9" s="46"/>
      <c r="F9" s="46"/>
      <c r="G9" s="46"/>
      <c r="H9" s="46"/>
      <c r="I9" s="45" t="s">
        <v>13</v>
      </c>
      <c r="J9" s="46"/>
      <c r="K9" s="46"/>
      <c r="L9" s="46"/>
      <c r="M9" s="46"/>
      <c r="N9" s="46"/>
      <c r="O9" s="67"/>
      <c r="P9" s="47" t="s">
        <v>14</v>
      </c>
      <c r="Q9" s="47"/>
      <c r="R9" s="47"/>
      <c r="S9" s="47"/>
      <c r="T9" s="47"/>
      <c r="U9" s="47"/>
      <c r="V9" s="47"/>
      <c r="W9" s="47" t="s">
        <v>15</v>
      </c>
      <c r="X9" s="47"/>
      <c r="Y9" s="47"/>
      <c r="Z9" s="47"/>
      <c r="AA9" s="47"/>
      <c r="AB9" s="47"/>
      <c r="AC9" s="47"/>
      <c r="AD9" s="2"/>
      <c r="AE9" s="2"/>
      <c r="AF9" s="2"/>
      <c r="AG9" s="2"/>
      <c r="AH9" s="2"/>
      <c r="AI9" s="2"/>
      <c r="AJ9" s="2"/>
      <c r="AK9" s="2"/>
      <c r="AL9" s="47" t="s">
        <v>16</v>
      </c>
      <c r="AM9" s="47"/>
      <c r="AN9" s="47"/>
      <c r="AO9" s="47"/>
      <c r="AP9" s="47"/>
      <c r="AQ9" s="47"/>
      <c r="AR9" s="47"/>
      <c r="AS9" s="47"/>
      <c r="AT9" s="45" t="s">
        <v>17</v>
      </c>
      <c r="AU9" s="46"/>
      <c r="AV9" s="46"/>
      <c r="AW9" s="46"/>
      <c r="AX9" s="46"/>
      <c r="AY9" s="46"/>
      <c r="AZ9" s="46"/>
      <c r="BA9" s="46"/>
      <c r="BB9" s="47" t="s">
        <v>18</v>
      </c>
      <c r="BC9" s="47"/>
      <c r="BD9" s="47"/>
      <c r="BE9" s="47"/>
      <c r="BF9" s="47"/>
      <c r="BG9" s="47"/>
      <c r="BH9" s="47"/>
      <c r="BI9" s="47"/>
      <c r="BJ9" s="3"/>
      <c r="BK9" s="3"/>
      <c r="BL9" s="48" t="s">
        <v>19</v>
      </c>
      <c r="BM9" s="49"/>
      <c r="BN9" s="50" t="s">
        <v>20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2">
      <c r="A10" s="2"/>
      <c r="B10" s="37" t="str">
        <f>データ!$N$6</f>
        <v>-</v>
      </c>
      <c r="C10" s="38"/>
      <c r="D10" s="38"/>
      <c r="E10" s="38"/>
      <c r="F10" s="38"/>
      <c r="G10" s="38"/>
      <c r="H10" s="38"/>
      <c r="I10" s="37">
        <f>データ!$O$6</f>
        <v>75.27</v>
      </c>
      <c r="J10" s="38"/>
      <c r="K10" s="38"/>
      <c r="L10" s="38"/>
      <c r="M10" s="38"/>
      <c r="N10" s="38"/>
      <c r="O10" s="65"/>
      <c r="P10" s="55">
        <f>データ!$P$6</f>
        <v>99.63</v>
      </c>
      <c r="Q10" s="55"/>
      <c r="R10" s="55"/>
      <c r="S10" s="55"/>
      <c r="T10" s="55"/>
      <c r="U10" s="55"/>
      <c r="V10" s="55"/>
      <c r="W10" s="66">
        <f>データ!$Q$6</f>
        <v>2684</v>
      </c>
      <c r="X10" s="66"/>
      <c r="Y10" s="66"/>
      <c r="Z10" s="66"/>
      <c r="AA10" s="66"/>
      <c r="AB10" s="66"/>
      <c r="AC10" s="66"/>
      <c r="AD10" s="2"/>
      <c r="AE10" s="2"/>
      <c r="AF10" s="2"/>
      <c r="AG10" s="2"/>
      <c r="AH10" s="2"/>
      <c r="AI10" s="2"/>
      <c r="AJ10" s="2"/>
      <c r="AK10" s="2"/>
      <c r="AL10" s="66">
        <f>データ!$U$6</f>
        <v>444022</v>
      </c>
      <c r="AM10" s="66"/>
      <c r="AN10" s="66"/>
      <c r="AO10" s="66"/>
      <c r="AP10" s="66"/>
      <c r="AQ10" s="66"/>
      <c r="AR10" s="66"/>
      <c r="AS10" s="66"/>
      <c r="AT10" s="37">
        <f>データ!$V$6</f>
        <v>125.97</v>
      </c>
      <c r="AU10" s="38"/>
      <c r="AV10" s="38"/>
      <c r="AW10" s="38"/>
      <c r="AX10" s="38"/>
      <c r="AY10" s="38"/>
      <c r="AZ10" s="38"/>
      <c r="BA10" s="38"/>
      <c r="BB10" s="55">
        <f>データ!$W$6</f>
        <v>3524.82</v>
      </c>
      <c r="BC10" s="55"/>
      <c r="BD10" s="55"/>
      <c r="BE10" s="55"/>
      <c r="BF10" s="55"/>
      <c r="BG10" s="55"/>
      <c r="BH10" s="55"/>
      <c r="BI10" s="55"/>
      <c r="BJ10" s="2"/>
      <c r="BK10" s="2"/>
      <c r="BL10" s="56" t="s">
        <v>21</v>
      </c>
      <c r="BM10" s="57"/>
      <c r="BN10" s="58" t="s">
        <v>22</v>
      </c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9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23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2">
      <c r="A14" s="2"/>
      <c r="B14" s="62" t="s">
        <v>24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31" t="s">
        <v>25</v>
      </c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3"/>
    </row>
    <row r="15" spans="1:78" ht="13.5" customHeight="1" x14ac:dyDescent="0.2">
      <c r="A15" s="2"/>
      <c r="B15" s="42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4"/>
      <c r="BK15" s="2"/>
      <c r="BL15" s="34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6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39" t="s">
        <v>111</v>
      </c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1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39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1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39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1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39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1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39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1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39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1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39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1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39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1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39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1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39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1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39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1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39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1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39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1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39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1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39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1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39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1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39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1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39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1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39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1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39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1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39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1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39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1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39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1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39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1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39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1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39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1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39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1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39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1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9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1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1" t="s">
        <v>26</v>
      </c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3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4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6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39" t="s">
        <v>110</v>
      </c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1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39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1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39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1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39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1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39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1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39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41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39"/>
      <c r="BM53" s="40"/>
      <c r="BN53" s="40"/>
      <c r="BO53" s="40"/>
      <c r="BP53" s="40"/>
      <c r="BQ53" s="40"/>
      <c r="BR53" s="40"/>
      <c r="BS53" s="40"/>
      <c r="BT53" s="40"/>
      <c r="BU53" s="40"/>
      <c r="BV53" s="40"/>
      <c r="BW53" s="40"/>
      <c r="BX53" s="40"/>
      <c r="BY53" s="40"/>
      <c r="BZ53" s="41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39"/>
      <c r="BM54" s="40"/>
      <c r="BN54" s="40"/>
      <c r="BO54" s="40"/>
      <c r="BP54" s="40"/>
      <c r="BQ54" s="40"/>
      <c r="BR54" s="40"/>
      <c r="BS54" s="40"/>
      <c r="BT54" s="40"/>
      <c r="BU54" s="40"/>
      <c r="BV54" s="40"/>
      <c r="BW54" s="40"/>
      <c r="BX54" s="40"/>
      <c r="BY54" s="40"/>
      <c r="BZ54" s="41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39"/>
      <c r="BM55" s="40"/>
      <c r="BN55" s="40"/>
      <c r="BO55" s="40"/>
      <c r="BP55" s="40"/>
      <c r="BQ55" s="40"/>
      <c r="BR55" s="40"/>
      <c r="BS55" s="40"/>
      <c r="BT55" s="40"/>
      <c r="BU55" s="40"/>
      <c r="BV55" s="40"/>
      <c r="BW55" s="40"/>
      <c r="BX55" s="40"/>
      <c r="BY55" s="40"/>
      <c r="BZ55" s="41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39"/>
      <c r="BM56" s="40"/>
      <c r="BN56" s="40"/>
      <c r="BO56" s="40"/>
      <c r="BP56" s="40"/>
      <c r="BQ56" s="40"/>
      <c r="BR56" s="40"/>
      <c r="BS56" s="40"/>
      <c r="BT56" s="40"/>
      <c r="BU56" s="40"/>
      <c r="BV56" s="40"/>
      <c r="BW56" s="40"/>
      <c r="BX56" s="40"/>
      <c r="BY56" s="40"/>
      <c r="BZ56" s="41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39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1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39"/>
      <c r="BM58" s="40"/>
      <c r="BN58" s="40"/>
      <c r="BO58" s="40"/>
      <c r="BP58" s="40"/>
      <c r="BQ58" s="40"/>
      <c r="BR58" s="40"/>
      <c r="BS58" s="40"/>
      <c r="BT58" s="40"/>
      <c r="BU58" s="40"/>
      <c r="BV58" s="40"/>
      <c r="BW58" s="40"/>
      <c r="BX58" s="40"/>
      <c r="BY58" s="40"/>
      <c r="BZ58" s="41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39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1"/>
    </row>
    <row r="60" spans="1:78" ht="13.5" customHeight="1" x14ac:dyDescent="0.2">
      <c r="A60" s="2"/>
      <c r="B60" s="42" t="s">
        <v>27</v>
      </c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4"/>
      <c r="BK60" s="2"/>
      <c r="BL60" s="39"/>
      <c r="BM60" s="40"/>
      <c r="BN60" s="40"/>
      <c r="BO60" s="40"/>
      <c r="BP60" s="40"/>
      <c r="BQ60" s="40"/>
      <c r="BR60" s="40"/>
      <c r="BS60" s="40"/>
      <c r="BT60" s="40"/>
      <c r="BU60" s="40"/>
      <c r="BV60" s="40"/>
      <c r="BW60" s="40"/>
      <c r="BX60" s="40"/>
      <c r="BY60" s="40"/>
      <c r="BZ60" s="41"/>
    </row>
    <row r="61" spans="1:78" ht="13.5" customHeight="1" x14ac:dyDescent="0.2">
      <c r="A61" s="2"/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4"/>
      <c r="BK61" s="2"/>
      <c r="BL61" s="39"/>
      <c r="BM61" s="40"/>
      <c r="BN61" s="40"/>
      <c r="BO61" s="40"/>
      <c r="BP61" s="40"/>
      <c r="BQ61" s="40"/>
      <c r="BR61" s="40"/>
      <c r="BS61" s="40"/>
      <c r="BT61" s="40"/>
      <c r="BU61" s="40"/>
      <c r="BV61" s="40"/>
      <c r="BW61" s="40"/>
      <c r="BX61" s="40"/>
      <c r="BY61" s="40"/>
      <c r="BZ61" s="41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39"/>
      <c r="BM62" s="40"/>
      <c r="BN62" s="40"/>
      <c r="BO62" s="40"/>
      <c r="BP62" s="40"/>
      <c r="BQ62" s="40"/>
      <c r="BR62" s="40"/>
      <c r="BS62" s="40"/>
      <c r="BT62" s="40"/>
      <c r="BU62" s="40"/>
      <c r="BV62" s="40"/>
      <c r="BW62" s="40"/>
      <c r="BX62" s="40"/>
      <c r="BY62" s="40"/>
      <c r="BZ62" s="41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9"/>
      <c r="BM63" s="40"/>
      <c r="BN63" s="40"/>
      <c r="BO63" s="40"/>
      <c r="BP63" s="40"/>
      <c r="BQ63" s="40"/>
      <c r="BR63" s="40"/>
      <c r="BS63" s="40"/>
      <c r="BT63" s="40"/>
      <c r="BU63" s="40"/>
      <c r="BV63" s="40"/>
      <c r="BW63" s="40"/>
      <c r="BX63" s="40"/>
      <c r="BY63" s="40"/>
      <c r="BZ63" s="41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1" t="s">
        <v>28</v>
      </c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3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4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6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39" t="s">
        <v>112</v>
      </c>
      <c r="BM66" s="40"/>
      <c r="BN66" s="40"/>
      <c r="BO66" s="40"/>
      <c r="BP66" s="40"/>
      <c r="BQ66" s="40"/>
      <c r="BR66" s="40"/>
      <c r="BS66" s="40"/>
      <c r="BT66" s="40"/>
      <c r="BU66" s="40"/>
      <c r="BV66" s="40"/>
      <c r="BW66" s="40"/>
      <c r="BX66" s="40"/>
      <c r="BY66" s="40"/>
      <c r="BZ66" s="41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39"/>
      <c r="BM67" s="40"/>
      <c r="BN67" s="40"/>
      <c r="BO67" s="40"/>
      <c r="BP67" s="40"/>
      <c r="BQ67" s="40"/>
      <c r="BR67" s="40"/>
      <c r="BS67" s="40"/>
      <c r="BT67" s="40"/>
      <c r="BU67" s="40"/>
      <c r="BV67" s="40"/>
      <c r="BW67" s="40"/>
      <c r="BX67" s="40"/>
      <c r="BY67" s="40"/>
      <c r="BZ67" s="41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39"/>
      <c r="BM68" s="40"/>
      <c r="BN68" s="40"/>
      <c r="BO68" s="40"/>
      <c r="BP68" s="40"/>
      <c r="BQ68" s="40"/>
      <c r="BR68" s="40"/>
      <c r="BS68" s="40"/>
      <c r="BT68" s="40"/>
      <c r="BU68" s="40"/>
      <c r="BV68" s="40"/>
      <c r="BW68" s="40"/>
      <c r="BX68" s="40"/>
      <c r="BY68" s="40"/>
      <c r="BZ68" s="41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39"/>
      <c r="BM69" s="40"/>
      <c r="BN69" s="40"/>
      <c r="BO69" s="40"/>
      <c r="BP69" s="40"/>
      <c r="BQ69" s="40"/>
      <c r="BR69" s="40"/>
      <c r="BS69" s="40"/>
      <c r="BT69" s="40"/>
      <c r="BU69" s="40"/>
      <c r="BV69" s="40"/>
      <c r="BW69" s="40"/>
      <c r="BX69" s="40"/>
      <c r="BY69" s="40"/>
      <c r="BZ69" s="41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39"/>
      <c r="BM70" s="40"/>
      <c r="BN70" s="40"/>
      <c r="BO70" s="40"/>
      <c r="BP70" s="40"/>
      <c r="BQ70" s="40"/>
      <c r="BR70" s="40"/>
      <c r="BS70" s="40"/>
      <c r="BT70" s="40"/>
      <c r="BU70" s="40"/>
      <c r="BV70" s="40"/>
      <c r="BW70" s="40"/>
      <c r="BX70" s="40"/>
      <c r="BY70" s="40"/>
      <c r="BZ70" s="41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39"/>
      <c r="BM71" s="40"/>
      <c r="BN71" s="40"/>
      <c r="BO71" s="40"/>
      <c r="BP71" s="40"/>
      <c r="BQ71" s="40"/>
      <c r="BR71" s="40"/>
      <c r="BS71" s="40"/>
      <c r="BT71" s="40"/>
      <c r="BU71" s="40"/>
      <c r="BV71" s="40"/>
      <c r="BW71" s="40"/>
      <c r="BX71" s="40"/>
      <c r="BY71" s="40"/>
      <c r="BZ71" s="41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39"/>
      <c r="BM72" s="40"/>
      <c r="BN72" s="40"/>
      <c r="BO72" s="40"/>
      <c r="BP72" s="40"/>
      <c r="BQ72" s="40"/>
      <c r="BR72" s="40"/>
      <c r="BS72" s="40"/>
      <c r="BT72" s="40"/>
      <c r="BU72" s="40"/>
      <c r="BV72" s="40"/>
      <c r="BW72" s="40"/>
      <c r="BX72" s="40"/>
      <c r="BY72" s="40"/>
      <c r="BZ72" s="41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39"/>
      <c r="BM73" s="40"/>
      <c r="BN73" s="40"/>
      <c r="BO73" s="40"/>
      <c r="BP73" s="40"/>
      <c r="BQ73" s="40"/>
      <c r="BR73" s="40"/>
      <c r="BS73" s="40"/>
      <c r="BT73" s="40"/>
      <c r="BU73" s="40"/>
      <c r="BV73" s="40"/>
      <c r="BW73" s="40"/>
      <c r="BX73" s="40"/>
      <c r="BY73" s="40"/>
      <c r="BZ73" s="41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39"/>
      <c r="BM74" s="40"/>
      <c r="BN74" s="40"/>
      <c r="BO74" s="40"/>
      <c r="BP74" s="40"/>
      <c r="BQ74" s="40"/>
      <c r="BR74" s="40"/>
      <c r="BS74" s="40"/>
      <c r="BT74" s="40"/>
      <c r="BU74" s="40"/>
      <c r="BV74" s="40"/>
      <c r="BW74" s="40"/>
      <c r="BX74" s="40"/>
      <c r="BY74" s="40"/>
      <c r="BZ74" s="41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39"/>
      <c r="BM75" s="40"/>
      <c r="BN75" s="40"/>
      <c r="BO75" s="40"/>
      <c r="BP75" s="40"/>
      <c r="BQ75" s="40"/>
      <c r="BR75" s="40"/>
      <c r="BS75" s="40"/>
      <c r="BT75" s="40"/>
      <c r="BU75" s="40"/>
      <c r="BV75" s="40"/>
      <c r="BW75" s="40"/>
      <c r="BX75" s="40"/>
      <c r="BY75" s="40"/>
      <c r="BZ75" s="41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39"/>
      <c r="BM76" s="40"/>
      <c r="BN76" s="40"/>
      <c r="BO76" s="40"/>
      <c r="BP76" s="40"/>
      <c r="BQ76" s="40"/>
      <c r="BR76" s="40"/>
      <c r="BS76" s="40"/>
      <c r="BT76" s="40"/>
      <c r="BU76" s="40"/>
      <c r="BV76" s="40"/>
      <c r="BW76" s="40"/>
      <c r="BX76" s="40"/>
      <c r="BY76" s="40"/>
      <c r="BZ76" s="41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39"/>
      <c r="BM77" s="40"/>
      <c r="BN77" s="40"/>
      <c r="BO77" s="40"/>
      <c r="BP77" s="40"/>
      <c r="BQ77" s="40"/>
      <c r="BR77" s="40"/>
      <c r="BS77" s="40"/>
      <c r="BT77" s="40"/>
      <c r="BU77" s="40"/>
      <c r="BV77" s="40"/>
      <c r="BW77" s="40"/>
      <c r="BX77" s="40"/>
      <c r="BY77" s="40"/>
      <c r="BZ77" s="41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39"/>
      <c r="BM78" s="40"/>
      <c r="BN78" s="40"/>
      <c r="BO78" s="40"/>
      <c r="BP78" s="40"/>
      <c r="BQ78" s="40"/>
      <c r="BR78" s="40"/>
      <c r="BS78" s="40"/>
      <c r="BT78" s="40"/>
      <c r="BU78" s="40"/>
      <c r="BV78" s="40"/>
      <c r="BW78" s="40"/>
      <c r="BX78" s="40"/>
      <c r="BY78" s="40"/>
      <c r="BZ78" s="41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39"/>
      <c r="BM79" s="40"/>
      <c r="BN79" s="40"/>
      <c r="BO79" s="40"/>
      <c r="BP79" s="40"/>
      <c r="BQ79" s="40"/>
      <c r="BR79" s="40"/>
      <c r="BS79" s="40"/>
      <c r="BT79" s="40"/>
      <c r="BU79" s="40"/>
      <c r="BV79" s="40"/>
      <c r="BW79" s="40"/>
      <c r="BX79" s="40"/>
      <c r="BY79" s="40"/>
      <c r="BZ79" s="41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39"/>
      <c r="BM80" s="40"/>
      <c r="BN80" s="40"/>
      <c r="BO80" s="40"/>
      <c r="BP80" s="40"/>
      <c r="BQ80" s="40"/>
      <c r="BR80" s="40"/>
      <c r="BS80" s="40"/>
      <c r="BT80" s="40"/>
      <c r="BU80" s="40"/>
      <c r="BV80" s="40"/>
      <c r="BW80" s="40"/>
      <c r="BX80" s="40"/>
      <c r="BY80" s="40"/>
      <c r="BZ80" s="41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39"/>
      <c r="BM81" s="40"/>
      <c r="BN81" s="40"/>
      <c r="BO81" s="40"/>
      <c r="BP81" s="40"/>
      <c r="BQ81" s="40"/>
      <c r="BR81" s="40"/>
      <c r="BS81" s="40"/>
      <c r="BT81" s="40"/>
      <c r="BU81" s="40"/>
      <c r="BV81" s="40"/>
      <c r="BW81" s="40"/>
      <c r="BX81" s="40"/>
      <c r="BY81" s="40"/>
      <c r="BZ81" s="41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2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4"/>
    </row>
    <row r="83" spans="1:78" x14ac:dyDescent="0.2">
      <c r="C83" s="12"/>
    </row>
    <row r="84" spans="1:78" hidden="1" x14ac:dyDescent="0.2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2">
      <c r="B85" s="13"/>
      <c r="C85" s="13"/>
      <c r="D85" s="13"/>
      <c r="E85" s="13" t="str">
        <f>データ!AH6</f>
        <v>【108.70】</v>
      </c>
      <c r="F85" s="13" t="str">
        <f>データ!AS6</f>
        <v>【1.34】</v>
      </c>
      <c r="G85" s="13" t="str">
        <f>データ!BD6</f>
        <v>【252.29】</v>
      </c>
      <c r="H85" s="13" t="str">
        <f>データ!BO6</f>
        <v>【268.07】</v>
      </c>
      <c r="I85" s="13" t="str">
        <f>データ!BZ6</f>
        <v>【97.47】</v>
      </c>
      <c r="J85" s="13" t="str">
        <f>データ!CK6</f>
        <v>【174.75】</v>
      </c>
      <c r="K85" s="13" t="str">
        <f>データ!CV6</f>
        <v>【59.97】</v>
      </c>
      <c r="L85" s="13" t="str">
        <f>データ!DG6</f>
        <v>【89.76】</v>
      </c>
      <c r="M85" s="13" t="str">
        <f>データ!DR6</f>
        <v>【51.51】</v>
      </c>
      <c r="N85" s="13" t="str">
        <f>データ!EC6</f>
        <v>【23.75】</v>
      </c>
      <c r="O85" s="13" t="str">
        <f>データ!EN6</f>
        <v>【0.67】</v>
      </c>
    </row>
  </sheetData>
  <sheetProtection algorithmName="SHA-512" hashValue="EkmP+bhLB1Wi2OzPQeSgIE5FCqWfAxsbQLjA5X5VZu35P4o5xbggXZbx4WYEW92z7TgCX86ToEWpabrjwcxzYQ==" saltValue="RM4wOnRxO7tsX3YAhSvwsA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L64:BZ65"/>
    <mergeCell ref="AT10:BA10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4" x14ac:dyDescent="0.2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2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2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3" t="s">
        <v>50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5"/>
      <c r="X3" s="89" t="s">
        <v>51</v>
      </c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 t="s">
        <v>27</v>
      </c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</row>
    <row r="4" spans="1:144" x14ac:dyDescent="0.2">
      <c r="A4" s="15" t="s">
        <v>52</v>
      </c>
      <c r="B4" s="17"/>
      <c r="C4" s="17"/>
      <c r="D4" s="17"/>
      <c r="E4" s="17"/>
      <c r="F4" s="17"/>
      <c r="G4" s="17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8"/>
      <c r="X4" s="82" t="s">
        <v>53</v>
      </c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 t="s">
        <v>54</v>
      </c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 t="s">
        <v>55</v>
      </c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 t="s">
        <v>56</v>
      </c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 t="s">
        <v>57</v>
      </c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 t="s">
        <v>58</v>
      </c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 t="s">
        <v>59</v>
      </c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 t="s">
        <v>60</v>
      </c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 t="s">
        <v>61</v>
      </c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 t="s">
        <v>62</v>
      </c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 t="s">
        <v>63</v>
      </c>
      <c r="EE4" s="82"/>
      <c r="EF4" s="82"/>
      <c r="EG4" s="82"/>
      <c r="EH4" s="82"/>
      <c r="EI4" s="82"/>
      <c r="EJ4" s="82"/>
      <c r="EK4" s="82"/>
      <c r="EL4" s="82"/>
      <c r="EM4" s="82"/>
      <c r="EN4" s="82"/>
    </row>
    <row r="5" spans="1:144" x14ac:dyDescent="0.2">
      <c r="A5" s="15" t="s">
        <v>64</v>
      </c>
      <c r="B5" s="18"/>
      <c r="C5" s="18"/>
      <c r="D5" s="18"/>
      <c r="E5" s="18"/>
      <c r="F5" s="18"/>
      <c r="G5" s="18"/>
      <c r="H5" s="19" t="s">
        <v>65</v>
      </c>
      <c r="I5" s="19" t="s">
        <v>66</v>
      </c>
      <c r="J5" s="19" t="s">
        <v>67</v>
      </c>
      <c r="K5" s="19" t="s">
        <v>68</v>
      </c>
      <c r="L5" s="19" t="s">
        <v>69</v>
      </c>
      <c r="M5" s="19" t="s">
        <v>5</v>
      </c>
      <c r="N5" s="19" t="s">
        <v>70</v>
      </c>
      <c r="O5" s="19" t="s">
        <v>71</v>
      </c>
      <c r="P5" s="19" t="s">
        <v>72</v>
      </c>
      <c r="Q5" s="19" t="s">
        <v>73</v>
      </c>
      <c r="R5" s="19" t="s">
        <v>74</v>
      </c>
      <c r="S5" s="19" t="s">
        <v>75</v>
      </c>
      <c r="T5" s="19" t="s">
        <v>76</v>
      </c>
      <c r="U5" s="19" t="s">
        <v>77</v>
      </c>
      <c r="V5" s="19" t="s">
        <v>78</v>
      </c>
      <c r="W5" s="19" t="s">
        <v>79</v>
      </c>
      <c r="X5" s="19" t="s">
        <v>80</v>
      </c>
      <c r="Y5" s="19" t="s">
        <v>81</v>
      </c>
      <c r="Z5" s="19" t="s">
        <v>82</v>
      </c>
      <c r="AA5" s="19" t="s">
        <v>83</v>
      </c>
      <c r="AB5" s="19" t="s">
        <v>84</v>
      </c>
      <c r="AC5" s="19" t="s">
        <v>85</v>
      </c>
      <c r="AD5" s="19" t="s">
        <v>86</v>
      </c>
      <c r="AE5" s="19" t="s">
        <v>87</v>
      </c>
      <c r="AF5" s="19" t="s">
        <v>88</v>
      </c>
      <c r="AG5" s="19" t="s">
        <v>89</v>
      </c>
      <c r="AH5" s="19" t="s">
        <v>29</v>
      </c>
      <c r="AI5" s="19" t="s">
        <v>80</v>
      </c>
      <c r="AJ5" s="19" t="s">
        <v>81</v>
      </c>
      <c r="AK5" s="19" t="s">
        <v>82</v>
      </c>
      <c r="AL5" s="19" t="s">
        <v>83</v>
      </c>
      <c r="AM5" s="19" t="s">
        <v>84</v>
      </c>
      <c r="AN5" s="19" t="s">
        <v>85</v>
      </c>
      <c r="AO5" s="19" t="s">
        <v>86</v>
      </c>
      <c r="AP5" s="19" t="s">
        <v>87</v>
      </c>
      <c r="AQ5" s="19" t="s">
        <v>88</v>
      </c>
      <c r="AR5" s="19" t="s">
        <v>89</v>
      </c>
      <c r="AS5" s="19" t="s">
        <v>90</v>
      </c>
      <c r="AT5" s="19" t="s">
        <v>80</v>
      </c>
      <c r="AU5" s="19" t="s">
        <v>81</v>
      </c>
      <c r="AV5" s="19" t="s">
        <v>82</v>
      </c>
      <c r="AW5" s="19" t="s">
        <v>83</v>
      </c>
      <c r="AX5" s="19" t="s">
        <v>84</v>
      </c>
      <c r="AY5" s="19" t="s">
        <v>85</v>
      </c>
      <c r="AZ5" s="19" t="s">
        <v>86</v>
      </c>
      <c r="BA5" s="19" t="s">
        <v>87</v>
      </c>
      <c r="BB5" s="19" t="s">
        <v>88</v>
      </c>
      <c r="BC5" s="19" t="s">
        <v>89</v>
      </c>
      <c r="BD5" s="19" t="s">
        <v>90</v>
      </c>
      <c r="BE5" s="19" t="s">
        <v>80</v>
      </c>
      <c r="BF5" s="19" t="s">
        <v>81</v>
      </c>
      <c r="BG5" s="19" t="s">
        <v>82</v>
      </c>
      <c r="BH5" s="19" t="s">
        <v>83</v>
      </c>
      <c r="BI5" s="19" t="s">
        <v>84</v>
      </c>
      <c r="BJ5" s="19" t="s">
        <v>85</v>
      </c>
      <c r="BK5" s="19" t="s">
        <v>86</v>
      </c>
      <c r="BL5" s="19" t="s">
        <v>87</v>
      </c>
      <c r="BM5" s="19" t="s">
        <v>88</v>
      </c>
      <c r="BN5" s="19" t="s">
        <v>89</v>
      </c>
      <c r="BO5" s="19" t="s">
        <v>90</v>
      </c>
      <c r="BP5" s="19" t="s">
        <v>80</v>
      </c>
      <c r="BQ5" s="19" t="s">
        <v>81</v>
      </c>
      <c r="BR5" s="19" t="s">
        <v>82</v>
      </c>
      <c r="BS5" s="19" t="s">
        <v>83</v>
      </c>
      <c r="BT5" s="19" t="s">
        <v>84</v>
      </c>
      <c r="BU5" s="19" t="s">
        <v>85</v>
      </c>
      <c r="BV5" s="19" t="s">
        <v>86</v>
      </c>
      <c r="BW5" s="19" t="s">
        <v>87</v>
      </c>
      <c r="BX5" s="19" t="s">
        <v>88</v>
      </c>
      <c r="BY5" s="19" t="s">
        <v>89</v>
      </c>
      <c r="BZ5" s="19" t="s">
        <v>90</v>
      </c>
      <c r="CA5" s="19" t="s">
        <v>80</v>
      </c>
      <c r="CB5" s="19" t="s">
        <v>81</v>
      </c>
      <c r="CC5" s="19" t="s">
        <v>82</v>
      </c>
      <c r="CD5" s="19" t="s">
        <v>83</v>
      </c>
      <c r="CE5" s="19" t="s">
        <v>84</v>
      </c>
      <c r="CF5" s="19" t="s">
        <v>85</v>
      </c>
      <c r="CG5" s="19" t="s">
        <v>86</v>
      </c>
      <c r="CH5" s="19" t="s">
        <v>87</v>
      </c>
      <c r="CI5" s="19" t="s">
        <v>88</v>
      </c>
      <c r="CJ5" s="19" t="s">
        <v>89</v>
      </c>
      <c r="CK5" s="19" t="s">
        <v>90</v>
      </c>
      <c r="CL5" s="19" t="s">
        <v>80</v>
      </c>
      <c r="CM5" s="19" t="s">
        <v>81</v>
      </c>
      <c r="CN5" s="19" t="s">
        <v>82</v>
      </c>
      <c r="CO5" s="19" t="s">
        <v>83</v>
      </c>
      <c r="CP5" s="19" t="s">
        <v>84</v>
      </c>
      <c r="CQ5" s="19" t="s">
        <v>85</v>
      </c>
      <c r="CR5" s="19" t="s">
        <v>86</v>
      </c>
      <c r="CS5" s="19" t="s">
        <v>87</v>
      </c>
      <c r="CT5" s="19" t="s">
        <v>88</v>
      </c>
      <c r="CU5" s="19" t="s">
        <v>89</v>
      </c>
      <c r="CV5" s="19" t="s">
        <v>90</v>
      </c>
      <c r="CW5" s="19" t="s">
        <v>80</v>
      </c>
      <c r="CX5" s="19" t="s">
        <v>81</v>
      </c>
      <c r="CY5" s="19" t="s">
        <v>82</v>
      </c>
      <c r="CZ5" s="19" t="s">
        <v>83</v>
      </c>
      <c r="DA5" s="19" t="s">
        <v>84</v>
      </c>
      <c r="DB5" s="19" t="s">
        <v>85</v>
      </c>
      <c r="DC5" s="19" t="s">
        <v>86</v>
      </c>
      <c r="DD5" s="19" t="s">
        <v>87</v>
      </c>
      <c r="DE5" s="19" t="s">
        <v>88</v>
      </c>
      <c r="DF5" s="19" t="s">
        <v>89</v>
      </c>
      <c r="DG5" s="19" t="s">
        <v>90</v>
      </c>
      <c r="DH5" s="19" t="s">
        <v>80</v>
      </c>
      <c r="DI5" s="19" t="s">
        <v>81</v>
      </c>
      <c r="DJ5" s="19" t="s">
        <v>82</v>
      </c>
      <c r="DK5" s="19" t="s">
        <v>83</v>
      </c>
      <c r="DL5" s="19" t="s">
        <v>84</v>
      </c>
      <c r="DM5" s="19" t="s">
        <v>85</v>
      </c>
      <c r="DN5" s="19" t="s">
        <v>86</v>
      </c>
      <c r="DO5" s="19" t="s">
        <v>87</v>
      </c>
      <c r="DP5" s="19" t="s">
        <v>88</v>
      </c>
      <c r="DQ5" s="19" t="s">
        <v>89</v>
      </c>
      <c r="DR5" s="19" t="s">
        <v>90</v>
      </c>
      <c r="DS5" s="19" t="s">
        <v>80</v>
      </c>
      <c r="DT5" s="19" t="s">
        <v>81</v>
      </c>
      <c r="DU5" s="19" t="s">
        <v>82</v>
      </c>
      <c r="DV5" s="19" t="s">
        <v>83</v>
      </c>
      <c r="DW5" s="19" t="s">
        <v>84</v>
      </c>
      <c r="DX5" s="19" t="s">
        <v>85</v>
      </c>
      <c r="DY5" s="19" t="s">
        <v>86</v>
      </c>
      <c r="DZ5" s="19" t="s">
        <v>87</v>
      </c>
      <c r="EA5" s="19" t="s">
        <v>88</v>
      </c>
      <c r="EB5" s="19" t="s">
        <v>89</v>
      </c>
      <c r="EC5" s="19" t="s">
        <v>90</v>
      </c>
      <c r="ED5" s="19" t="s">
        <v>80</v>
      </c>
      <c r="EE5" s="19" t="s">
        <v>81</v>
      </c>
      <c r="EF5" s="19" t="s">
        <v>82</v>
      </c>
      <c r="EG5" s="19" t="s">
        <v>83</v>
      </c>
      <c r="EH5" s="19" t="s">
        <v>84</v>
      </c>
      <c r="EI5" s="19" t="s">
        <v>85</v>
      </c>
      <c r="EJ5" s="19" t="s">
        <v>86</v>
      </c>
      <c r="EK5" s="19" t="s">
        <v>87</v>
      </c>
      <c r="EL5" s="19" t="s">
        <v>88</v>
      </c>
      <c r="EM5" s="19" t="s">
        <v>89</v>
      </c>
      <c r="EN5" s="19" t="s">
        <v>90</v>
      </c>
    </row>
    <row r="6" spans="1:144" s="23" customFormat="1" x14ac:dyDescent="0.2">
      <c r="A6" s="15" t="s">
        <v>91</v>
      </c>
      <c r="B6" s="20">
        <f>B7</f>
        <v>2022</v>
      </c>
      <c r="C6" s="20">
        <f t="shared" ref="C6:W6" si="3">C7</f>
        <v>172014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石川県　金沢市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A1</v>
      </c>
      <c r="M6" s="20" t="str">
        <f t="shared" si="3"/>
        <v>自治体職員 その他</v>
      </c>
      <c r="N6" s="21" t="str">
        <f t="shared" si="3"/>
        <v>-</v>
      </c>
      <c r="O6" s="21">
        <f t="shared" si="3"/>
        <v>75.27</v>
      </c>
      <c r="P6" s="21">
        <f t="shared" si="3"/>
        <v>99.63</v>
      </c>
      <c r="Q6" s="21">
        <f t="shared" si="3"/>
        <v>2684</v>
      </c>
      <c r="R6" s="21">
        <f t="shared" si="3"/>
        <v>447181</v>
      </c>
      <c r="S6" s="21">
        <f t="shared" si="3"/>
        <v>468.81</v>
      </c>
      <c r="T6" s="21">
        <f t="shared" si="3"/>
        <v>953.86</v>
      </c>
      <c r="U6" s="21">
        <f t="shared" si="3"/>
        <v>444022</v>
      </c>
      <c r="V6" s="21">
        <f t="shared" si="3"/>
        <v>125.97</v>
      </c>
      <c r="W6" s="21">
        <f t="shared" si="3"/>
        <v>3524.82</v>
      </c>
      <c r="X6" s="22">
        <f>IF(X7="",NA(),X7)</f>
        <v>118.62</v>
      </c>
      <c r="Y6" s="22">
        <f t="shared" ref="Y6:AG6" si="4">IF(Y7="",NA(),Y7)</f>
        <v>115.8</v>
      </c>
      <c r="Z6" s="22">
        <f t="shared" si="4"/>
        <v>100.64</v>
      </c>
      <c r="AA6" s="22">
        <f t="shared" si="4"/>
        <v>110.28</v>
      </c>
      <c r="AB6" s="22">
        <f t="shared" si="4"/>
        <v>108.38</v>
      </c>
      <c r="AC6" s="22">
        <f t="shared" si="4"/>
        <v>115.41</v>
      </c>
      <c r="AD6" s="22">
        <f t="shared" si="4"/>
        <v>113.57</v>
      </c>
      <c r="AE6" s="22">
        <f t="shared" si="4"/>
        <v>112.59</v>
      </c>
      <c r="AF6" s="22">
        <f t="shared" si="4"/>
        <v>113.87</v>
      </c>
      <c r="AG6" s="22">
        <f t="shared" si="4"/>
        <v>109.87</v>
      </c>
      <c r="AH6" s="21" t="str">
        <f>IF(AH7="","",IF(AH7="-","【-】","【"&amp;SUBSTITUTE(TEXT(AH7,"#,##0.00"),"-","△")&amp;"】"))</f>
        <v>【108.70】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1">
        <f t="shared" si="5"/>
        <v>0</v>
      </c>
      <c r="AO6" s="21">
        <f t="shared" si="5"/>
        <v>0</v>
      </c>
      <c r="AP6" s="21">
        <f t="shared" si="5"/>
        <v>0</v>
      </c>
      <c r="AQ6" s="21">
        <f t="shared" si="5"/>
        <v>0</v>
      </c>
      <c r="AR6" s="21">
        <f t="shared" si="5"/>
        <v>0</v>
      </c>
      <c r="AS6" s="21" t="str">
        <f>IF(AS7="","",IF(AS7="-","【-】","【"&amp;SUBSTITUTE(TEXT(AS7,"#,##0.00"),"-","△")&amp;"】"))</f>
        <v>【1.34】</v>
      </c>
      <c r="AT6" s="22">
        <f>IF(AT7="",NA(),AT7)</f>
        <v>478.97</v>
      </c>
      <c r="AU6" s="22">
        <f t="shared" ref="AU6:BC6" si="6">IF(AU7="",NA(),AU7)</f>
        <v>369.27</v>
      </c>
      <c r="AV6" s="22">
        <f t="shared" si="6"/>
        <v>454.42</v>
      </c>
      <c r="AW6" s="22">
        <f t="shared" si="6"/>
        <v>444.33</v>
      </c>
      <c r="AX6" s="22">
        <f t="shared" si="6"/>
        <v>332.62</v>
      </c>
      <c r="AY6" s="22">
        <f t="shared" si="6"/>
        <v>258.22000000000003</v>
      </c>
      <c r="AZ6" s="22">
        <f t="shared" si="6"/>
        <v>250.03</v>
      </c>
      <c r="BA6" s="22">
        <f t="shared" si="6"/>
        <v>239.45</v>
      </c>
      <c r="BB6" s="22">
        <f t="shared" si="6"/>
        <v>246.01</v>
      </c>
      <c r="BC6" s="22">
        <f t="shared" si="6"/>
        <v>228.89</v>
      </c>
      <c r="BD6" s="21" t="str">
        <f>IF(BD7="","",IF(BD7="-","【-】","【"&amp;SUBSTITUTE(TEXT(BD7,"#,##0.00"),"-","△")&amp;"】"))</f>
        <v>【252.29】</v>
      </c>
      <c r="BE6" s="22">
        <f>IF(BE7="",NA(),BE7)</f>
        <v>112</v>
      </c>
      <c r="BF6" s="22">
        <f t="shared" ref="BF6:BN6" si="7">IF(BF7="",NA(),BF7)</f>
        <v>124.64</v>
      </c>
      <c r="BG6" s="22">
        <f t="shared" si="7"/>
        <v>151.61000000000001</v>
      </c>
      <c r="BH6" s="22">
        <f t="shared" si="7"/>
        <v>151.01</v>
      </c>
      <c r="BI6" s="22">
        <f t="shared" si="7"/>
        <v>153.38</v>
      </c>
      <c r="BJ6" s="22">
        <f t="shared" si="7"/>
        <v>255.12</v>
      </c>
      <c r="BK6" s="22">
        <f t="shared" si="7"/>
        <v>254.19</v>
      </c>
      <c r="BL6" s="22">
        <f t="shared" si="7"/>
        <v>259.56</v>
      </c>
      <c r="BM6" s="22">
        <f t="shared" si="7"/>
        <v>248.92</v>
      </c>
      <c r="BN6" s="22">
        <f t="shared" si="7"/>
        <v>251.26</v>
      </c>
      <c r="BO6" s="21" t="str">
        <f>IF(BO7="","",IF(BO7="-","【-】","【"&amp;SUBSTITUTE(TEXT(BO7,"#,##0.00"),"-","△")&amp;"】"))</f>
        <v>【268.07】</v>
      </c>
      <c r="BP6" s="22">
        <f>IF(BP7="",NA(),BP7)</f>
        <v>115.99</v>
      </c>
      <c r="BQ6" s="22">
        <f t="shared" ref="BQ6:BY6" si="8">IF(BQ7="",NA(),BQ7)</f>
        <v>113.32</v>
      </c>
      <c r="BR6" s="22">
        <f t="shared" si="8"/>
        <v>97.06</v>
      </c>
      <c r="BS6" s="22">
        <f t="shared" si="8"/>
        <v>107.7</v>
      </c>
      <c r="BT6" s="22">
        <f t="shared" si="8"/>
        <v>105.27</v>
      </c>
      <c r="BU6" s="22">
        <f t="shared" si="8"/>
        <v>109.12</v>
      </c>
      <c r="BV6" s="22">
        <f t="shared" si="8"/>
        <v>107.42</v>
      </c>
      <c r="BW6" s="22">
        <f t="shared" si="8"/>
        <v>105.07</v>
      </c>
      <c r="BX6" s="22">
        <f t="shared" si="8"/>
        <v>107.54</v>
      </c>
      <c r="BY6" s="22">
        <f t="shared" si="8"/>
        <v>101.93</v>
      </c>
      <c r="BZ6" s="21" t="str">
        <f>IF(BZ7="","",IF(BZ7="-","【-】","【"&amp;SUBSTITUTE(TEXT(BZ7,"#,##0.00"),"-","△")&amp;"】"))</f>
        <v>【97.47】</v>
      </c>
      <c r="CA6" s="22">
        <f>IF(CA7="",NA(),CA7)</f>
        <v>133.07</v>
      </c>
      <c r="CB6" s="22">
        <f t="shared" ref="CB6:CJ6" si="9">IF(CB7="",NA(),CB7)</f>
        <v>136.37</v>
      </c>
      <c r="CC6" s="22">
        <f t="shared" si="9"/>
        <v>135.58000000000001</v>
      </c>
      <c r="CD6" s="22">
        <f t="shared" si="9"/>
        <v>139.99</v>
      </c>
      <c r="CE6" s="22">
        <f t="shared" si="9"/>
        <v>145.16999999999999</v>
      </c>
      <c r="CF6" s="22">
        <f t="shared" si="9"/>
        <v>153.88</v>
      </c>
      <c r="CG6" s="22">
        <f t="shared" si="9"/>
        <v>157.19</v>
      </c>
      <c r="CH6" s="22">
        <f t="shared" si="9"/>
        <v>153.71</v>
      </c>
      <c r="CI6" s="22">
        <f t="shared" si="9"/>
        <v>155.9</v>
      </c>
      <c r="CJ6" s="22">
        <f t="shared" si="9"/>
        <v>162.47</v>
      </c>
      <c r="CK6" s="21" t="str">
        <f>IF(CK7="","",IF(CK7="-","【-】","【"&amp;SUBSTITUTE(TEXT(CK7,"#,##0.00"),"-","△")&amp;"】"))</f>
        <v>【174.75】</v>
      </c>
      <c r="CL6" s="22">
        <f>IF(CL7="",NA(),CL7)</f>
        <v>45.68</v>
      </c>
      <c r="CM6" s="22">
        <f t="shared" ref="CM6:CU6" si="10">IF(CM7="",NA(),CM7)</f>
        <v>45.47</v>
      </c>
      <c r="CN6" s="22">
        <f t="shared" si="10"/>
        <v>45.75</v>
      </c>
      <c r="CO6" s="22">
        <f t="shared" si="10"/>
        <v>45.14</v>
      </c>
      <c r="CP6" s="22">
        <f t="shared" si="10"/>
        <v>45.24</v>
      </c>
      <c r="CQ6" s="22">
        <f t="shared" si="10"/>
        <v>63.53</v>
      </c>
      <c r="CR6" s="22">
        <f t="shared" si="10"/>
        <v>63.16</v>
      </c>
      <c r="CS6" s="22">
        <f t="shared" si="10"/>
        <v>64.41</v>
      </c>
      <c r="CT6" s="22">
        <f t="shared" si="10"/>
        <v>64.11</v>
      </c>
      <c r="CU6" s="22">
        <f t="shared" si="10"/>
        <v>63.81</v>
      </c>
      <c r="CV6" s="21" t="str">
        <f>IF(CV7="","",IF(CV7="-","【-】","【"&amp;SUBSTITUTE(TEXT(CV7,"#,##0.00"),"-","△")&amp;"】"))</f>
        <v>【59.97】</v>
      </c>
      <c r="CW6" s="22">
        <f>IF(CW7="",NA(),CW7)</f>
        <v>93.22</v>
      </c>
      <c r="CX6" s="22">
        <f t="shared" ref="CX6:DF6" si="11">IF(CX7="",NA(),CX7)</f>
        <v>92.6</v>
      </c>
      <c r="CY6" s="22">
        <f t="shared" si="11"/>
        <v>93.48</v>
      </c>
      <c r="CZ6" s="22">
        <f t="shared" si="11"/>
        <v>93.45</v>
      </c>
      <c r="DA6" s="22">
        <f t="shared" si="11"/>
        <v>92.79</v>
      </c>
      <c r="DB6" s="22">
        <f t="shared" si="11"/>
        <v>91.58</v>
      </c>
      <c r="DC6" s="22">
        <f t="shared" si="11"/>
        <v>91.48</v>
      </c>
      <c r="DD6" s="22">
        <f t="shared" si="11"/>
        <v>91.64</v>
      </c>
      <c r="DE6" s="22">
        <f t="shared" si="11"/>
        <v>92.09</v>
      </c>
      <c r="DF6" s="22">
        <f t="shared" si="11"/>
        <v>91.76</v>
      </c>
      <c r="DG6" s="21" t="str">
        <f>IF(DG7="","",IF(DG7="-","【-】","【"&amp;SUBSTITUTE(TEXT(DG7,"#,##0.00"),"-","△")&amp;"】"))</f>
        <v>【89.76】</v>
      </c>
      <c r="DH6" s="22">
        <f>IF(DH7="",NA(),DH7)</f>
        <v>52.32</v>
      </c>
      <c r="DI6" s="22">
        <f t="shared" ref="DI6:DQ6" si="12">IF(DI7="",NA(),DI7)</f>
        <v>51.27</v>
      </c>
      <c r="DJ6" s="22">
        <f t="shared" si="12"/>
        <v>51.85</v>
      </c>
      <c r="DK6" s="22">
        <f t="shared" si="12"/>
        <v>52.82</v>
      </c>
      <c r="DL6" s="22">
        <f t="shared" si="12"/>
        <v>53.4</v>
      </c>
      <c r="DM6" s="22">
        <f t="shared" si="12"/>
        <v>50.41</v>
      </c>
      <c r="DN6" s="22">
        <f t="shared" si="12"/>
        <v>51.13</v>
      </c>
      <c r="DO6" s="22">
        <f t="shared" si="12"/>
        <v>51.62</v>
      </c>
      <c r="DP6" s="22">
        <f t="shared" si="12"/>
        <v>52.16</v>
      </c>
      <c r="DQ6" s="22">
        <f t="shared" si="12"/>
        <v>52.59</v>
      </c>
      <c r="DR6" s="21" t="str">
        <f>IF(DR7="","",IF(DR7="-","【-】","【"&amp;SUBSTITUTE(TEXT(DR7,"#,##0.00"),"-","△")&amp;"】"))</f>
        <v>【51.51】</v>
      </c>
      <c r="DS6" s="22">
        <f>IF(DS7="",NA(),DS7)</f>
        <v>43.54</v>
      </c>
      <c r="DT6" s="22">
        <f t="shared" ref="DT6:EB6" si="13">IF(DT7="",NA(),DT7)</f>
        <v>43.67</v>
      </c>
      <c r="DU6" s="22">
        <f t="shared" si="13"/>
        <v>44.9</v>
      </c>
      <c r="DV6" s="22">
        <f t="shared" si="13"/>
        <v>45.85</v>
      </c>
      <c r="DW6" s="22">
        <f t="shared" si="13"/>
        <v>46.72</v>
      </c>
      <c r="DX6" s="22">
        <f t="shared" si="13"/>
        <v>20.36</v>
      </c>
      <c r="DY6" s="22">
        <f t="shared" si="13"/>
        <v>22.41</v>
      </c>
      <c r="DZ6" s="22">
        <f t="shared" si="13"/>
        <v>23.68</v>
      </c>
      <c r="EA6" s="22">
        <f t="shared" si="13"/>
        <v>25.76</v>
      </c>
      <c r="EB6" s="22">
        <f t="shared" si="13"/>
        <v>27.51</v>
      </c>
      <c r="EC6" s="21" t="str">
        <f>IF(EC7="","",IF(EC7="-","【-】","【"&amp;SUBSTITUTE(TEXT(EC7,"#,##0.00"),"-","△")&amp;"】"))</f>
        <v>【23.75】</v>
      </c>
      <c r="ED6" s="22">
        <f>IF(ED7="",NA(),ED7)</f>
        <v>0.76</v>
      </c>
      <c r="EE6" s="22">
        <f t="shared" ref="EE6:EM6" si="14">IF(EE7="",NA(),EE7)</f>
        <v>0.82</v>
      </c>
      <c r="EF6" s="22">
        <f t="shared" si="14"/>
        <v>0.44</v>
      </c>
      <c r="EG6" s="22">
        <f t="shared" si="14"/>
        <v>0.51</v>
      </c>
      <c r="EH6" s="22">
        <f t="shared" si="14"/>
        <v>0.49</v>
      </c>
      <c r="EI6" s="22">
        <f t="shared" si="14"/>
        <v>0.75</v>
      </c>
      <c r="EJ6" s="22">
        <f t="shared" si="14"/>
        <v>0.73</v>
      </c>
      <c r="EK6" s="22">
        <f t="shared" si="14"/>
        <v>0.79</v>
      </c>
      <c r="EL6" s="22">
        <f t="shared" si="14"/>
        <v>0.75</v>
      </c>
      <c r="EM6" s="22">
        <f t="shared" si="14"/>
        <v>0.78</v>
      </c>
      <c r="EN6" s="21" t="str">
        <f>IF(EN7="","",IF(EN7="-","【-】","【"&amp;SUBSTITUTE(TEXT(EN7,"#,##0.00"),"-","△")&amp;"】"))</f>
        <v>【0.67】</v>
      </c>
    </row>
    <row r="7" spans="1:144" s="23" customFormat="1" x14ac:dyDescent="0.2">
      <c r="A7" s="15"/>
      <c r="B7" s="24">
        <v>2022</v>
      </c>
      <c r="C7" s="24">
        <v>172014</v>
      </c>
      <c r="D7" s="24">
        <v>46</v>
      </c>
      <c r="E7" s="24">
        <v>1</v>
      </c>
      <c r="F7" s="24">
        <v>0</v>
      </c>
      <c r="G7" s="24">
        <v>1</v>
      </c>
      <c r="H7" s="24" t="s">
        <v>92</v>
      </c>
      <c r="I7" s="24" t="s">
        <v>93</v>
      </c>
      <c r="J7" s="24" t="s">
        <v>94</v>
      </c>
      <c r="K7" s="24" t="s">
        <v>95</v>
      </c>
      <c r="L7" s="24" t="s">
        <v>96</v>
      </c>
      <c r="M7" s="24" t="s">
        <v>97</v>
      </c>
      <c r="N7" s="25" t="s">
        <v>98</v>
      </c>
      <c r="O7" s="25">
        <v>75.27</v>
      </c>
      <c r="P7" s="25">
        <v>99.63</v>
      </c>
      <c r="Q7" s="25">
        <v>2684</v>
      </c>
      <c r="R7" s="25">
        <v>447181</v>
      </c>
      <c r="S7" s="25">
        <v>468.81</v>
      </c>
      <c r="T7" s="25">
        <v>953.86</v>
      </c>
      <c r="U7" s="25">
        <v>444022</v>
      </c>
      <c r="V7" s="25">
        <v>125.97</v>
      </c>
      <c r="W7" s="25">
        <v>3524.82</v>
      </c>
      <c r="X7" s="25">
        <v>118.62</v>
      </c>
      <c r="Y7" s="25">
        <v>115.8</v>
      </c>
      <c r="Z7" s="25">
        <v>100.64</v>
      </c>
      <c r="AA7" s="25">
        <v>110.28</v>
      </c>
      <c r="AB7" s="25">
        <v>108.38</v>
      </c>
      <c r="AC7" s="25">
        <v>115.41</v>
      </c>
      <c r="AD7" s="25">
        <v>113.57</v>
      </c>
      <c r="AE7" s="25">
        <v>112.59</v>
      </c>
      <c r="AF7" s="25">
        <v>113.87</v>
      </c>
      <c r="AG7" s="25">
        <v>109.87</v>
      </c>
      <c r="AH7" s="25">
        <v>108.7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0</v>
      </c>
      <c r="AO7" s="25">
        <v>0</v>
      </c>
      <c r="AP7" s="25">
        <v>0</v>
      </c>
      <c r="AQ7" s="25">
        <v>0</v>
      </c>
      <c r="AR7" s="25">
        <v>0</v>
      </c>
      <c r="AS7" s="25">
        <v>1.34</v>
      </c>
      <c r="AT7" s="25">
        <v>478.97</v>
      </c>
      <c r="AU7" s="25">
        <v>369.27</v>
      </c>
      <c r="AV7" s="25">
        <v>454.42</v>
      </c>
      <c r="AW7" s="25">
        <v>444.33</v>
      </c>
      <c r="AX7" s="25">
        <v>332.62</v>
      </c>
      <c r="AY7" s="25">
        <v>258.22000000000003</v>
      </c>
      <c r="AZ7" s="25">
        <v>250.03</v>
      </c>
      <c r="BA7" s="25">
        <v>239.45</v>
      </c>
      <c r="BB7" s="25">
        <v>246.01</v>
      </c>
      <c r="BC7" s="25">
        <v>228.89</v>
      </c>
      <c r="BD7" s="25">
        <v>252.29</v>
      </c>
      <c r="BE7" s="25">
        <v>112</v>
      </c>
      <c r="BF7" s="25">
        <v>124.64</v>
      </c>
      <c r="BG7" s="25">
        <v>151.61000000000001</v>
      </c>
      <c r="BH7" s="25">
        <v>151.01</v>
      </c>
      <c r="BI7" s="25">
        <v>153.38</v>
      </c>
      <c r="BJ7" s="25">
        <v>255.12</v>
      </c>
      <c r="BK7" s="25">
        <v>254.19</v>
      </c>
      <c r="BL7" s="25">
        <v>259.56</v>
      </c>
      <c r="BM7" s="25">
        <v>248.92</v>
      </c>
      <c r="BN7" s="25">
        <v>251.26</v>
      </c>
      <c r="BO7" s="25">
        <v>268.07</v>
      </c>
      <c r="BP7" s="25">
        <v>115.99</v>
      </c>
      <c r="BQ7" s="25">
        <v>113.32</v>
      </c>
      <c r="BR7" s="25">
        <v>97.06</v>
      </c>
      <c r="BS7" s="25">
        <v>107.7</v>
      </c>
      <c r="BT7" s="25">
        <v>105.27</v>
      </c>
      <c r="BU7" s="25">
        <v>109.12</v>
      </c>
      <c r="BV7" s="25">
        <v>107.42</v>
      </c>
      <c r="BW7" s="25">
        <v>105.07</v>
      </c>
      <c r="BX7" s="25">
        <v>107.54</v>
      </c>
      <c r="BY7" s="25">
        <v>101.93</v>
      </c>
      <c r="BZ7" s="25">
        <v>97.47</v>
      </c>
      <c r="CA7" s="25">
        <v>133.07</v>
      </c>
      <c r="CB7" s="25">
        <v>136.37</v>
      </c>
      <c r="CC7" s="25">
        <v>135.58000000000001</v>
      </c>
      <c r="CD7" s="25">
        <v>139.99</v>
      </c>
      <c r="CE7" s="25">
        <v>145.16999999999999</v>
      </c>
      <c r="CF7" s="25">
        <v>153.88</v>
      </c>
      <c r="CG7" s="25">
        <v>157.19</v>
      </c>
      <c r="CH7" s="25">
        <v>153.71</v>
      </c>
      <c r="CI7" s="25">
        <v>155.9</v>
      </c>
      <c r="CJ7" s="25">
        <v>162.47</v>
      </c>
      <c r="CK7" s="25">
        <v>174.75</v>
      </c>
      <c r="CL7" s="25">
        <v>45.68</v>
      </c>
      <c r="CM7" s="25">
        <v>45.47</v>
      </c>
      <c r="CN7" s="25">
        <v>45.75</v>
      </c>
      <c r="CO7" s="25">
        <v>45.14</v>
      </c>
      <c r="CP7" s="25">
        <v>45.24</v>
      </c>
      <c r="CQ7" s="25">
        <v>63.53</v>
      </c>
      <c r="CR7" s="25">
        <v>63.16</v>
      </c>
      <c r="CS7" s="25">
        <v>64.41</v>
      </c>
      <c r="CT7" s="25">
        <v>64.11</v>
      </c>
      <c r="CU7" s="25">
        <v>63.81</v>
      </c>
      <c r="CV7" s="25">
        <v>59.97</v>
      </c>
      <c r="CW7" s="25">
        <v>93.22</v>
      </c>
      <c r="CX7" s="25">
        <v>92.6</v>
      </c>
      <c r="CY7" s="25">
        <v>93.48</v>
      </c>
      <c r="CZ7" s="25">
        <v>93.45</v>
      </c>
      <c r="DA7" s="25">
        <v>92.79</v>
      </c>
      <c r="DB7" s="25">
        <v>91.58</v>
      </c>
      <c r="DC7" s="25">
        <v>91.48</v>
      </c>
      <c r="DD7" s="25">
        <v>91.64</v>
      </c>
      <c r="DE7" s="25">
        <v>92.09</v>
      </c>
      <c r="DF7" s="25">
        <v>91.76</v>
      </c>
      <c r="DG7" s="25">
        <v>89.76</v>
      </c>
      <c r="DH7" s="25">
        <v>52.32</v>
      </c>
      <c r="DI7" s="25">
        <v>51.27</v>
      </c>
      <c r="DJ7" s="25">
        <v>51.85</v>
      </c>
      <c r="DK7" s="25">
        <v>52.82</v>
      </c>
      <c r="DL7" s="25">
        <v>53.4</v>
      </c>
      <c r="DM7" s="25">
        <v>50.41</v>
      </c>
      <c r="DN7" s="25">
        <v>51.13</v>
      </c>
      <c r="DO7" s="25">
        <v>51.62</v>
      </c>
      <c r="DP7" s="25">
        <v>52.16</v>
      </c>
      <c r="DQ7" s="25">
        <v>52.59</v>
      </c>
      <c r="DR7" s="25">
        <v>51.51</v>
      </c>
      <c r="DS7" s="25">
        <v>43.54</v>
      </c>
      <c r="DT7" s="25">
        <v>43.67</v>
      </c>
      <c r="DU7" s="25">
        <v>44.9</v>
      </c>
      <c r="DV7" s="25">
        <v>45.85</v>
      </c>
      <c r="DW7" s="25">
        <v>46.72</v>
      </c>
      <c r="DX7" s="25">
        <v>20.36</v>
      </c>
      <c r="DY7" s="25">
        <v>22.41</v>
      </c>
      <c r="DZ7" s="25">
        <v>23.68</v>
      </c>
      <c r="EA7" s="25">
        <v>25.76</v>
      </c>
      <c r="EB7" s="25">
        <v>27.51</v>
      </c>
      <c r="EC7" s="25">
        <v>23.75</v>
      </c>
      <c r="ED7" s="25">
        <v>0.76</v>
      </c>
      <c r="EE7" s="25">
        <v>0.82</v>
      </c>
      <c r="EF7" s="25">
        <v>0.44</v>
      </c>
      <c r="EG7" s="25">
        <v>0.51</v>
      </c>
      <c r="EH7" s="25">
        <v>0.49</v>
      </c>
      <c r="EI7" s="25">
        <v>0.75</v>
      </c>
      <c r="EJ7" s="25">
        <v>0.73</v>
      </c>
      <c r="EK7" s="25">
        <v>0.79</v>
      </c>
      <c r="EL7" s="25">
        <v>0.75</v>
      </c>
      <c r="EM7" s="25">
        <v>0.78</v>
      </c>
      <c r="EN7" s="25">
        <v>0.67</v>
      </c>
    </row>
    <row r="8" spans="1:144" x14ac:dyDescent="0.2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2">
      <c r="A9" s="28"/>
      <c r="B9" s="28" t="s">
        <v>99</v>
      </c>
      <c r="C9" s="28" t="s">
        <v>100</v>
      </c>
      <c r="D9" s="28" t="s">
        <v>101</v>
      </c>
      <c r="E9" s="28" t="s">
        <v>102</v>
      </c>
      <c r="F9" s="28" t="s">
        <v>103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2">
      <c r="A10" s="28" t="s">
        <v>44</v>
      </c>
      <c r="B10" s="29">
        <f>DATEVALUE($B7+12-B11&amp;"/1/"&amp;B12)</f>
        <v>47484</v>
      </c>
      <c r="C10" s="30">
        <f>DATEVALUE($B7+12-C11&amp;"/1/"&amp;C12)</f>
        <v>47849</v>
      </c>
      <c r="D10" s="30">
        <f>DATEVALUE($B7+12-D11&amp;"/1/"&amp;D12)</f>
        <v>48215</v>
      </c>
      <c r="E10" s="30">
        <f>DATEVALUE($B7+12-E11&amp;"/1/"&amp;E12)</f>
        <v>48582</v>
      </c>
      <c r="F10" s="30">
        <f>DATEVALUE($B7+12-F11&amp;"/1/"&amp;F12)</f>
        <v>48948</v>
      </c>
    </row>
    <row r="11" spans="1:144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104</v>
      </c>
    </row>
    <row r="12" spans="1:144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105</v>
      </c>
    </row>
    <row r="13" spans="1:144" x14ac:dyDescent="0.2">
      <c r="B13" t="s">
        <v>106</v>
      </c>
      <c r="C13" t="s">
        <v>107</v>
      </c>
      <c r="D13" t="s">
        <v>107</v>
      </c>
      <c r="E13" t="s">
        <v>107</v>
      </c>
      <c r="F13" t="s">
        <v>108</v>
      </c>
      <c r="G13" t="s">
        <v>109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吉田　彰</cp:lastModifiedBy>
  <dcterms:created xsi:type="dcterms:W3CDTF">2023-12-05T00:53:02Z</dcterms:created>
  <dcterms:modified xsi:type="dcterms:W3CDTF">2024-01-31T04:58:49Z</dcterms:modified>
  <cp:category/>
</cp:coreProperties>
</file>