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JOUGESUI\share\共有\36【経営比較分析表】\R3経営比較\"/>
    </mc:Choice>
  </mc:AlternateContent>
  <workbookProtection workbookAlgorithmName="SHA-512" workbookHashValue="9/JT8vTWQOXwnXzQZTd/4EjPNxjpTW5ph7J9STVShN1QsRIdOUBi9q6Wul4OKLkvSb3zuhPAPFVegRUNH51F1A==" workbookSaltValue="nXZCP2M+qV8te9woau88S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<sst xmlns="http://schemas.openxmlformats.org/spreadsheetml/2006/main" count="297" uniqueCount="117">
  <si>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</si>
  <si>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</si>
  <si>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</si>
  <si>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</si>
  <si>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</si>
  <si>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</si>
  <si>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</si>
  <si>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</si>
  <si>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</si>
  <si>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</si>
  <si>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</si>
  <si>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</si>
  <si>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</si>
  <si>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</si>
  <si>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</si>
  <si>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</si>
  <si>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</si>
  <si>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</si>
  <si>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</si>
  <si>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</si>
  <si>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</si>
  <si>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</si>
  <si>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</si>
  <si>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</si>
  <si>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</si>
  <si>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</si>
  <si>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</si>
  <si>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</si>
  <si>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</si>
  <si>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</si>
  <si>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</si>
  <si>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</si>
  <si>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</si>
  <si>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</si>
  <si>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</si>
  <si>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</si>
  <si>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</si>
  <si>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</si>
  <si>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</si>
  <si>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</si>
  <si>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</si>
  <si>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</si>
  <si>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</si>
  <si>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</si>
  <si>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</si>
  <si>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</si>
  <si>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</si>
  <si>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</si>
  <si>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</si>
  <si>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</si>
  <si>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</si>
  <si>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</si>
  <si>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</si>
  <si>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</si>
  <si>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</si>
  <si>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</si>
  <si>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</si>
  <si>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</si>
  <si>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</si>
  <si>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</si>
  <si>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</si>
  <si>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</si>
  <si>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</si>
  <si>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</si>
  <si>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</si>
  <si>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</si>
  <si>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</si>
  <si>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</si>
  <si>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</si>
  <si>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</si>
  <si>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</si>
  <si>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</si>
  <si>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</si>
  <si>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</si>
  <si>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</si>
  <si>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</si>
  <si>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</si>
  <si>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</si>
  <si>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</si>
  <si>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</si>
  <si>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</si>
  <si>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</si>
  <si>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</si>
  <si>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</si>
  <si>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</si>
  <si>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</si>
  <si>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</si>
  <si>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</si>
  <si>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</si>
  <si>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</si>
  <si>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</si>
  <si>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</si>
  <si>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</si>
  <si>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</si>
  <si>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</si>
  <si>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</si>
  <si>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</si>
  <si>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</si>
  <si>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</si>
  <si>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</si>
  <si>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</si>
  <si>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</si>
  <si>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</si>
  <si>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</si>
  <si>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</si>
  <si>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</si>
  <si>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</si>
  <si>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</si>
  <si>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</si>
  <si>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</si>
  <si>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</si>
  <si>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</si>
  <si>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</si>
  <si>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</si>
  <si>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当該年度に更新した管渠延長の割合を表す管渠改善率については、漁業集落排水事業の整備開始年度が平成6年10月であり下水道管渠の標準耐用年数50年を経過した管渠がないこと、管渠修繕の必要もなかったことが要因で実績はない。今後は改築等の財源の確保や経営に与える影響等を踏まえた分析を行った上で、計画的かつ適正な維持管理を図る必要がある。</t>
    <phoneticPr fontId="4"/>
  </si>
  <si>
    <t>経費回収率の向上を目指し、今後も計画的な維持管理を行ったうえで効率的な事業経営を行う必要がある。</t>
    <rPh sb="6" eb="8">
      <t>コウジョウ</t>
    </rPh>
    <rPh sb="9" eb="11">
      <t>メザ</t>
    </rPh>
    <rPh sb="37" eb="39">
      <t>ケイエイ</t>
    </rPh>
    <rPh sb="42" eb="44">
      <t>ヒツヨウ</t>
    </rPh>
    <phoneticPr fontId="4"/>
  </si>
  <si>
    <t>令和2年度より公営企業会計に移行したことで、当年度分析表はR02以降の表記となっている。
①経常収支比率：当該指標は97.01％であり、100％を下回っている（赤字）。
②累積欠損金比率：類似団体と比較すると低い数値となっている。
③流動比率：100％以上が望ましいとなっているが、31.34％であり、類似団体と比較しても低い状況である。流動負債の大半を占める企業債の償還金が要因となっている。
④企業債残高対事業規模比率：類似団体と比較して低い水準にある。
⑤経費回収率：当該指標は77.62％と類似団体よりは高い水準となっているが、100％には届いておらず、今後も維持管理費の抑制に努める。
⑥汚水処理原価：類似団体と比較して低い状況となっており、今後も維持管理費の抑制に努める。
⑦施設利用率：類似団体と同様、低水準にある。これは節水器具の普及や人口減少等によると考えられる。
⑧水洗化率：経年比較では僅かではあるが増加傾向にある。類似団体との比較では低い状況となっていおり、水洗化に向けた普及啓発を行う必要がある。</t>
    <rPh sb="46" eb="52">
      <t>ケイジョウシュウシヒリツ</t>
    </rPh>
    <rPh sb="53" eb="57">
      <t>トウガイシヒョウ</t>
    </rPh>
    <rPh sb="73" eb="75">
      <t>シタマワ</t>
    </rPh>
    <rPh sb="80" eb="82">
      <t>アカジ</t>
    </rPh>
    <rPh sb="91" eb="93">
      <t>ヒリツ</t>
    </rPh>
    <rPh sb="281" eb="283">
      <t>コンゴ</t>
    </rPh>
    <rPh sb="290" eb="292">
      <t>ヨクセイ</t>
    </rPh>
    <rPh sb="293" eb="294">
      <t>ツト</t>
    </rPh>
    <rPh sb="355" eb="357">
      <t>ドウヨウ</t>
    </rPh>
    <rPh sb="359" eb="361">
      <t>スイジュン</t>
    </rPh>
    <rPh sb="393" eb="397">
      <t>スイセンカリツ</t>
    </rPh>
    <rPh sb="404" eb="405">
      <t>ワズ</t>
    </rPh>
    <rPh sb="411" eb="415">
      <t>ゾウカケイコウ</t>
    </rPh>
    <rPh sb="431" eb="43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</si>
</sst>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8CA-456B-8E90-AABE07C91CC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c:v>
                </c:pt>
                <c:pt idx="4">
                  <c:v>0.01</c:v>
                </c:pt>
              </c:numCache>
            </c:numRef>
          </c:val>
          <c:smooth val="0"/>
          <c:extLst>
            <c:ext xmlns:c16="http://schemas.microsoft.com/office/drawing/2014/chart" uri="{C3380CC4-5D6E-409C-BE32-E72D297353CC}">
              <c16:uniqueId val="{00000001-E8CA-456B-8E90-AABE07C91CC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24.38</c:v>
                </c:pt>
                <c:pt idx="4">
                  <c:v>24.38</c:v>
                </c:pt>
              </c:numCache>
            </c:numRef>
          </c:val>
          <c:extLst>
            <c:ext xmlns:c16="http://schemas.microsoft.com/office/drawing/2014/chart" uri="{C3380CC4-5D6E-409C-BE32-E72D297353CC}">
              <c16:uniqueId val="{00000000-DBC0-49FF-AA1E-040A54A292A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30.19</c:v>
                </c:pt>
                <c:pt idx="4">
                  <c:v>28.77</c:v>
                </c:pt>
              </c:numCache>
            </c:numRef>
          </c:val>
          <c:smooth val="0"/>
          <c:extLst>
            <c:ext xmlns:c16="http://schemas.microsoft.com/office/drawing/2014/chart" uri="{C3380CC4-5D6E-409C-BE32-E72D297353CC}">
              <c16:uniqueId val="{00000001-DBC0-49FF-AA1E-040A54A292A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68.77</c:v>
                </c:pt>
                <c:pt idx="4">
                  <c:v>73.930000000000007</c:v>
                </c:pt>
              </c:numCache>
            </c:numRef>
          </c:val>
          <c:extLst>
            <c:ext xmlns:c16="http://schemas.microsoft.com/office/drawing/2014/chart" uri="{C3380CC4-5D6E-409C-BE32-E72D297353CC}">
              <c16:uniqueId val="{00000000-5F22-4B40-90D2-50FA873D072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79.09</c:v>
                </c:pt>
                <c:pt idx="4">
                  <c:v>78.900000000000006</c:v>
                </c:pt>
              </c:numCache>
            </c:numRef>
          </c:val>
          <c:smooth val="0"/>
          <c:extLst>
            <c:ext xmlns:c16="http://schemas.microsoft.com/office/drawing/2014/chart" uri="{C3380CC4-5D6E-409C-BE32-E72D297353CC}">
              <c16:uniqueId val="{00000001-5F22-4B40-90D2-50FA873D072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99.72</c:v>
                </c:pt>
                <c:pt idx="4">
                  <c:v>97.01</c:v>
                </c:pt>
              </c:numCache>
            </c:numRef>
          </c:val>
          <c:extLst>
            <c:ext xmlns:c16="http://schemas.microsoft.com/office/drawing/2014/chart" uri="{C3380CC4-5D6E-409C-BE32-E72D297353CC}">
              <c16:uniqueId val="{00000000-2EA9-4BC5-B606-15C80AC02FD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101.18</c:v>
                </c:pt>
                <c:pt idx="4">
                  <c:v>99.89</c:v>
                </c:pt>
              </c:numCache>
            </c:numRef>
          </c:val>
          <c:smooth val="0"/>
          <c:extLst>
            <c:ext xmlns:c16="http://schemas.microsoft.com/office/drawing/2014/chart" uri="{C3380CC4-5D6E-409C-BE32-E72D297353CC}">
              <c16:uniqueId val="{00000001-2EA9-4BC5-B606-15C80AC02FD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c:v>
                </c:pt>
                <c:pt idx="4">
                  <c:v>6.82</c:v>
                </c:pt>
              </c:numCache>
            </c:numRef>
          </c:val>
          <c:extLst>
            <c:ext xmlns:c16="http://schemas.microsoft.com/office/drawing/2014/chart" uri="{C3380CC4-5D6E-409C-BE32-E72D297353CC}">
              <c16:uniqueId val="{00000000-017E-42F3-AC68-0510D269B7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20.14</c:v>
                </c:pt>
                <c:pt idx="4">
                  <c:v>23.17</c:v>
                </c:pt>
              </c:numCache>
            </c:numRef>
          </c:val>
          <c:smooth val="0"/>
          <c:extLst>
            <c:ext xmlns:c16="http://schemas.microsoft.com/office/drawing/2014/chart" uri="{C3380CC4-5D6E-409C-BE32-E72D297353CC}">
              <c16:uniqueId val="{00000001-017E-42F3-AC68-0510D269B7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FD7-4710-83BD-A64712120AE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FD7-4710-83BD-A64712120AE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3.17</c:v>
                </c:pt>
                <c:pt idx="4">
                  <c:v>33.08</c:v>
                </c:pt>
              </c:numCache>
            </c:numRef>
          </c:val>
          <c:extLst>
            <c:ext xmlns:c16="http://schemas.microsoft.com/office/drawing/2014/chart" uri="{C3380CC4-5D6E-409C-BE32-E72D297353CC}">
              <c16:uniqueId val="{00000000-5101-464F-9B85-8575B349433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140.63</c:v>
                </c:pt>
                <c:pt idx="4">
                  <c:v>163.84</c:v>
                </c:pt>
              </c:numCache>
            </c:numRef>
          </c:val>
          <c:smooth val="0"/>
          <c:extLst>
            <c:ext xmlns:c16="http://schemas.microsoft.com/office/drawing/2014/chart" uri="{C3380CC4-5D6E-409C-BE32-E72D297353CC}">
              <c16:uniqueId val="{00000001-5101-464F-9B85-8575B349433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24.65</c:v>
                </c:pt>
                <c:pt idx="4">
                  <c:v>31.34</c:v>
                </c:pt>
              </c:numCache>
            </c:numRef>
          </c:val>
          <c:extLst>
            <c:ext xmlns:c16="http://schemas.microsoft.com/office/drawing/2014/chart" uri="{C3380CC4-5D6E-409C-BE32-E72D297353CC}">
              <c16:uniqueId val="{00000000-F8DD-42C1-BACD-5D825C07D9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56.53</c:v>
                </c:pt>
                <c:pt idx="4">
                  <c:v>59.66</c:v>
                </c:pt>
              </c:numCache>
            </c:numRef>
          </c:val>
          <c:smooth val="0"/>
          <c:extLst>
            <c:ext xmlns:c16="http://schemas.microsoft.com/office/drawing/2014/chart" uri="{C3380CC4-5D6E-409C-BE32-E72D297353CC}">
              <c16:uniqueId val="{00000001-F8DD-42C1-BACD-5D825C07D9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c:v>630.77</c:v>
                </c:pt>
              </c:numCache>
            </c:numRef>
          </c:val>
          <c:extLst>
            <c:ext xmlns:c16="http://schemas.microsoft.com/office/drawing/2014/chart" uri="{C3380CC4-5D6E-409C-BE32-E72D297353CC}">
              <c16:uniqueId val="{00000000-70D8-4028-88CE-5ED36907641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1095.52</c:v>
                </c:pt>
                <c:pt idx="4">
                  <c:v>1056.55</c:v>
                </c:pt>
              </c:numCache>
            </c:numRef>
          </c:val>
          <c:smooth val="0"/>
          <c:extLst>
            <c:ext xmlns:c16="http://schemas.microsoft.com/office/drawing/2014/chart" uri="{C3380CC4-5D6E-409C-BE32-E72D297353CC}">
              <c16:uniqueId val="{00000001-70D8-4028-88CE-5ED36907641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50.47</c:v>
                </c:pt>
                <c:pt idx="4">
                  <c:v>77.62</c:v>
                </c:pt>
              </c:numCache>
            </c:numRef>
          </c:val>
          <c:extLst>
            <c:ext xmlns:c16="http://schemas.microsoft.com/office/drawing/2014/chart" uri="{C3380CC4-5D6E-409C-BE32-E72D297353CC}">
              <c16:uniqueId val="{00000000-ECA2-4C61-A7D1-5D19F826343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39.64</c:v>
                </c:pt>
                <c:pt idx="4">
                  <c:v>40</c:v>
                </c:pt>
              </c:numCache>
            </c:numRef>
          </c:val>
          <c:smooth val="0"/>
          <c:extLst>
            <c:ext xmlns:c16="http://schemas.microsoft.com/office/drawing/2014/chart" uri="{C3380CC4-5D6E-409C-BE32-E72D297353CC}">
              <c16:uniqueId val="{00000001-ECA2-4C61-A7D1-5D19F826343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329.84</c:v>
                </c:pt>
                <c:pt idx="4">
                  <c:v>214.65</c:v>
                </c:pt>
              </c:numCache>
            </c:numRef>
          </c:val>
          <c:extLst>
            <c:ext xmlns:c16="http://schemas.microsoft.com/office/drawing/2014/chart" uri="{C3380CC4-5D6E-409C-BE32-E72D297353CC}">
              <c16:uniqueId val="{00000000-5550-4C0D-8707-5FF90A76937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449.72</c:v>
                </c:pt>
                <c:pt idx="4">
                  <c:v>437.27</c:v>
                </c:pt>
              </c:numCache>
            </c:numRef>
          </c:val>
          <c:smooth val="0"/>
          <c:extLst>
            <c:ext xmlns:c16="http://schemas.microsoft.com/office/drawing/2014/chart" uri="{C3380CC4-5D6E-409C-BE32-E72D297353CC}">
              <c16:uniqueId val="{00000001-5550-4C0D-8707-5FF90A76937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能登町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16086</v>
      </c>
      <c r="AM8" s="42"/>
      <c r="AN8" s="42"/>
      <c r="AO8" s="42"/>
      <c r="AP8" s="42"/>
      <c r="AQ8" s="42"/>
      <c r="AR8" s="42"/>
      <c r="AS8" s="42"/>
      <c r="AT8" s="35">
        <f>データ!T6</f>
        <v>273.27</v>
      </c>
      <c r="AU8" s="35"/>
      <c r="AV8" s="35"/>
      <c r="AW8" s="35"/>
      <c r="AX8" s="35"/>
      <c r="AY8" s="35"/>
      <c r="AZ8" s="35"/>
      <c r="BA8" s="35"/>
      <c r="BB8" s="35">
        <f>データ!U6</f>
        <v>58.86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66.849999999999994</v>
      </c>
      <c r="J10" s="35"/>
      <c r="K10" s="35"/>
      <c r="L10" s="35"/>
      <c r="M10" s="35"/>
      <c r="N10" s="35"/>
      <c r="O10" s="35"/>
      <c r="P10" s="35">
        <f>データ!P6</f>
        <v>2.0499999999999998</v>
      </c>
      <c r="Q10" s="35"/>
      <c r="R10" s="35"/>
      <c r="S10" s="35"/>
      <c r="T10" s="35"/>
      <c r="U10" s="35"/>
      <c r="V10" s="35"/>
      <c r="W10" s="35">
        <f>データ!Q6</f>
        <v>96.42</v>
      </c>
      <c r="X10" s="35"/>
      <c r="Y10" s="35"/>
      <c r="Z10" s="35"/>
      <c r="AA10" s="35"/>
      <c r="AB10" s="35"/>
      <c r="AC10" s="35"/>
      <c r="AD10" s="42">
        <f>データ!R6</f>
        <v>3300</v>
      </c>
      <c r="AE10" s="42"/>
      <c r="AF10" s="42"/>
      <c r="AG10" s="42"/>
      <c r="AH10" s="42"/>
      <c r="AI10" s="42"/>
      <c r="AJ10" s="42"/>
      <c r="AK10" s="2"/>
      <c r="AL10" s="42">
        <f>データ!V6</f>
        <v>326</v>
      </c>
      <c r="AM10" s="42"/>
      <c r="AN10" s="42"/>
      <c r="AO10" s="42"/>
      <c r="AP10" s="42"/>
      <c r="AQ10" s="42"/>
      <c r="AR10" s="42"/>
      <c r="AS10" s="42"/>
      <c r="AT10" s="35">
        <f>データ!W6</f>
        <v>0.45</v>
      </c>
      <c r="AU10" s="35"/>
      <c r="AV10" s="35"/>
      <c r="AW10" s="35"/>
      <c r="AX10" s="35"/>
      <c r="AY10" s="35"/>
      <c r="AZ10" s="35"/>
      <c r="BA10" s="35"/>
      <c r="BB10" s="35">
        <f>データ!X6</f>
        <v>724.44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XeHEBi4Z9yXL32+oJaBTWxl6HF2GzD6Hbsr/nmg9rLb/dX/6ZzR7ICe5eUn2QOgA/e+uz+SDs/4FcAmolnMxFw==" saltValue="81FyAdV3xDSUg3Klxwa/x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174637</v>
      </c>
      <c r="D6" s="19">
        <f t="shared" si="3"/>
        <v>46</v>
      </c>
      <c r="E6" s="19">
        <f t="shared" si="3"/>
        <v>17</v>
      </c>
      <c r="F6" s="19">
        <f t="shared" si="3"/>
        <v>6</v>
      </c>
      <c r="G6" s="19">
        <f t="shared" si="3"/>
        <v>0</v>
      </c>
      <c r="H6" s="19" t="str">
        <f t="shared" si="3"/>
        <v>石川県　能登町</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66.849999999999994</v>
      </c>
      <c r="P6" s="20">
        <f t="shared" si="3"/>
        <v>2.0499999999999998</v>
      </c>
      <c r="Q6" s="20">
        <f t="shared" si="3"/>
        <v>96.42</v>
      </c>
      <c r="R6" s="20">
        <f t="shared" si="3"/>
        <v>3300</v>
      </c>
      <c r="S6" s="20">
        <f t="shared" si="3"/>
        <v>16086</v>
      </c>
      <c r="T6" s="20">
        <f t="shared" si="3"/>
        <v>273.27</v>
      </c>
      <c r="U6" s="20">
        <f t="shared" si="3"/>
        <v>58.86</v>
      </c>
      <c r="V6" s="20">
        <f t="shared" si="3"/>
        <v>326</v>
      </c>
      <c r="W6" s="20">
        <f t="shared" si="3"/>
        <v>0.45</v>
      </c>
      <c r="X6" s="20">
        <f t="shared" si="3"/>
        <v>724.44</v>
      </c>
      <c r="Y6" s="21" t="str">
        <f>IF(Y7="",NA(),Y7)</f>
        <v>-</v>
      </c>
      <c r="Z6" s="21" t="str">
        <f t="shared" ref="Z6:AH6" si="4">IF(Z7="",NA(),Z7)</f>
        <v>-</v>
      </c>
      <c r="AA6" s="21" t="str">
        <f t="shared" si="4"/>
        <v>-</v>
      </c>
      <c r="AB6" s="21">
        <f t="shared" si="4"/>
        <v>99.72</v>
      </c>
      <c r="AC6" s="21">
        <f t="shared" si="4"/>
        <v>97.01</v>
      </c>
      <c r="AD6" s="21" t="str">
        <f t="shared" si="4"/>
        <v>-</v>
      </c>
      <c r="AE6" s="21" t="str">
        <f t="shared" si="4"/>
        <v>-</v>
      </c>
      <c r="AF6" s="21" t="str">
        <f t="shared" si="4"/>
        <v>-</v>
      </c>
      <c r="AG6" s="21">
        <f t="shared" si="4"/>
        <v>101.18</v>
      </c>
      <c r="AH6" s="21">
        <f t="shared" si="4"/>
        <v>99.89</v>
      </c>
      <c r="AI6" s="20" t="str">
        <f>IF(AI7="","",IF(AI7="-","【-】","【"&amp;SUBSTITUTE(TEXT(AI7,"#,##0.00"),"-","△")&amp;"】"))</f>
        <v>【98.64】</v>
      </c>
      <c r="AJ6" s="21" t="str">
        <f>IF(AJ7="",NA(),AJ7)</f>
        <v>-</v>
      </c>
      <c r="AK6" s="21" t="str">
        <f t="shared" ref="AK6:AS6" si="5">IF(AK7="",NA(),AK7)</f>
        <v>-</v>
      </c>
      <c r="AL6" s="21" t="str">
        <f t="shared" si="5"/>
        <v>-</v>
      </c>
      <c r="AM6" s="21">
        <f t="shared" si="5"/>
        <v>3.17</v>
      </c>
      <c r="AN6" s="21">
        <f t="shared" si="5"/>
        <v>33.08</v>
      </c>
      <c r="AO6" s="21" t="str">
        <f t="shared" si="5"/>
        <v>-</v>
      </c>
      <c r="AP6" s="21" t="str">
        <f t="shared" si="5"/>
        <v>-</v>
      </c>
      <c r="AQ6" s="21" t="str">
        <f t="shared" si="5"/>
        <v>-</v>
      </c>
      <c r="AR6" s="21">
        <f t="shared" si="5"/>
        <v>140.63</v>
      </c>
      <c r="AS6" s="21">
        <f t="shared" si="5"/>
        <v>163.84</v>
      </c>
      <c r="AT6" s="20" t="str">
        <f>IF(AT7="","",IF(AT7="-","【-】","【"&amp;SUBSTITUTE(TEXT(AT7,"#,##0.00"),"-","△")&amp;"】"))</f>
        <v>【102.08】</v>
      </c>
      <c r="AU6" s="21" t="str">
        <f>IF(AU7="",NA(),AU7)</f>
        <v>-</v>
      </c>
      <c r="AV6" s="21" t="str">
        <f t="shared" ref="AV6:BD6" si="6">IF(AV7="",NA(),AV7)</f>
        <v>-</v>
      </c>
      <c r="AW6" s="21" t="str">
        <f t="shared" si="6"/>
        <v>-</v>
      </c>
      <c r="AX6" s="21">
        <f t="shared" si="6"/>
        <v>24.65</v>
      </c>
      <c r="AY6" s="21">
        <f t="shared" si="6"/>
        <v>31.34</v>
      </c>
      <c r="AZ6" s="21" t="str">
        <f t="shared" si="6"/>
        <v>-</v>
      </c>
      <c r="BA6" s="21" t="str">
        <f t="shared" si="6"/>
        <v>-</v>
      </c>
      <c r="BB6" s="21" t="str">
        <f t="shared" si="6"/>
        <v>-</v>
      </c>
      <c r="BC6" s="21">
        <f t="shared" si="6"/>
        <v>56.53</v>
      </c>
      <c r="BD6" s="21">
        <f t="shared" si="6"/>
        <v>59.66</v>
      </c>
      <c r="BE6" s="20" t="str">
        <f>IF(BE7="","",IF(BE7="-","【-】","【"&amp;SUBSTITUTE(TEXT(BE7,"#,##0.00"),"-","△")&amp;"】"))</f>
        <v>【61.46】</v>
      </c>
      <c r="BF6" s="21" t="str">
        <f>IF(BF7="",NA(),BF7)</f>
        <v>-</v>
      </c>
      <c r="BG6" s="21" t="str">
        <f t="shared" ref="BG6:BO6" si="7">IF(BG7="",NA(),BG7)</f>
        <v>-</v>
      </c>
      <c r="BH6" s="21" t="str">
        <f t="shared" si="7"/>
        <v>-</v>
      </c>
      <c r="BI6" s="20">
        <f t="shared" si="7"/>
        <v>0</v>
      </c>
      <c r="BJ6" s="21">
        <f t="shared" si="7"/>
        <v>630.77</v>
      </c>
      <c r="BK6" s="21" t="str">
        <f t="shared" si="7"/>
        <v>-</v>
      </c>
      <c r="BL6" s="21" t="str">
        <f t="shared" si="7"/>
        <v>-</v>
      </c>
      <c r="BM6" s="21" t="str">
        <f t="shared" si="7"/>
        <v>-</v>
      </c>
      <c r="BN6" s="21">
        <f t="shared" si="7"/>
        <v>1095.52</v>
      </c>
      <c r="BO6" s="21">
        <f t="shared" si="7"/>
        <v>1056.55</v>
      </c>
      <c r="BP6" s="20" t="str">
        <f>IF(BP7="","",IF(BP7="-","【-】","【"&amp;SUBSTITUTE(TEXT(BP7,"#,##0.00"),"-","△")&amp;"】"))</f>
        <v>【974.72】</v>
      </c>
      <c r="BQ6" s="21" t="str">
        <f>IF(BQ7="",NA(),BQ7)</f>
        <v>-</v>
      </c>
      <c r="BR6" s="21" t="str">
        <f t="shared" ref="BR6:BZ6" si="8">IF(BR7="",NA(),BR7)</f>
        <v>-</v>
      </c>
      <c r="BS6" s="21" t="str">
        <f t="shared" si="8"/>
        <v>-</v>
      </c>
      <c r="BT6" s="21">
        <f t="shared" si="8"/>
        <v>50.47</v>
      </c>
      <c r="BU6" s="21">
        <f t="shared" si="8"/>
        <v>77.62</v>
      </c>
      <c r="BV6" s="21" t="str">
        <f t="shared" si="8"/>
        <v>-</v>
      </c>
      <c r="BW6" s="21" t="str">
        <f t="shared" si="8"/>
        <v>-</v>
      </c>
      <c r="BX6" s="21" t="str">
        <f t="shared" si="8"/>
        <v>-</v>
      </c>
      <c r="BY6" s="21">
        <f t="shared" si="8"/>
        <v>39.64</v>
      </c>
      <c r="BZ6" s="21">
        <f t="shared" si="8"/>
        <v>40</v>
      </c>
      <c r="CA6" s="20" t="str">
        <f>IF(CA7="","",IF(CA7="-","【-】","【"&amp;SUBSTITUTE(TEXT(CA7,"#,##0.00"),"-","△")&amp;"】"))</f>
        <v>【44.22】</v>
      </c>
      <c r="CB6" s="21" t="str">
        <f>IF(CB7="",NA(),CB7)</f>
        <v>-</v>
      </c>
      <c r="CC6" s="21" t="str">
        <f t="shared" ref="CC6:CK6" si="9">IF(CC7="",NA(),CC7)</f>
        <v>-</v>
      </c>
      <c r="CD6" s="21" t="str">
        <f t="shared" si="9"/>
        <v>-</v>
      </c>
      <c r="CE6" s="21">
        <f t="shared" si="9"/>
        <v>329.84</v>
      </c>
      <c r="CF6" s="21">
        <f t="shared" si="9"/>
        <v>214.65</v>
      </c>
      <c r="CG6" s="21" t="str">
        <f t="shared" si="9"/>
        <v>-</v>
      </c>
      <c r="CH6" s="21" t="str">
        <f t="shared" si="9"/>
        <v>-</v>
      </c>
      <c r="CI6" s="21" t="str">
        <f t="shared" si="9"/>
        <v>-</v>
      </c>
      <c r="CJ6" s="21">
        <f t="shared" si="9"/>
        <v>449.72</v>
      </c>
      <c r="CK6" s="21">
        <f t="shared" si="9"/>
        <v>437.27</v>
      </c>
      <c r="CL6" s="20" t="str">
        <f>IF(CL7="","",IF(CL7="-","【-】","【"&amp;SUBSTITUTE(TEXT(CL7,"#,##0.00"),"-","△")&amp;"】"))</f>
        <v>【392.85】</v>
      </c>
      <c r="CM6" s="21" t="str">
        <f>IF(CM7="",NA(),CM7)</f>
        <v>-</v>
      </c>
      <c r="CN6" s="21" t="str">
        <f t="shared" ref="CN6:CV6" si="10">IF(CN7="",NA(),CN7)</f>
        <v>-</v>
      </c>
      <c r="CO6" s="21" t="str">
        <f t="shared" si="10"/>
        <v>-</v>
      </c>
      <c r="CP6" s="21">
        <f t="shared" si="10"/>
        <v>24.38</v>
      </c>
      <c r="CQ6" s="21">
        <f t="shared" si="10"/>
        <v>24.38</v>
      </c>
      <c r="CR6" s="21" t="str">
        <f t="shared" si="10"/>
        <v>-</v>
      </c>
      <c r="CS6" s="21" t="str">
        <f t="shared" si="10"/>
        <v>-</v>
      </c>
      <c r="CT6" s="21" t="str">
        <f t="shared" si="10"/>
        <v>-</v>
      </c>
      <c r="CU6" s="21">
        <f t="shared" si="10"/>
        <v>30.19</v>
      </c>
      <c r="CV6" s="21">
        <f t="shared" si="10"/>
        <v>28.77</v>
      </c>
      <c r="CW6" s="20" t="str">
        <f>IF(CW7="","",IF(CW7="-","【-】","【"&amp;SUBSTITUTE(TEXT(CW7,"#,##0.00"),"-","△")&amp;"】"))</f>
        <v>【32.23】</v>
      </c>
      <c r="CX6" s="21" t="str">
        <f>IF(CX7="",NA(),CX7)</f>
        <v>-</v>
      </c>
      <c r="CY6" s="21" t="str">
        <f t="shared" ref="CY6:DG6" si="11">IF(CY7="",NA(),CY7)</f>
        <v>-</v>
      </c>
      <c r="CZ6" s="21" t="str">
        <f t="shared" si="11"/>
        <v>-</v>
      </c>
      <c r="DA6" s="21">
        <f t="shared" si="11"/>
        <v>68.77</v>
      </c>
      <c r="DB6" s="21">
        <f t="shared" si="11"/>
        <v>73.930000000000007</v>
      </c>
      <c r="DC6" s="21" t="str">
        <f t="shared" si="11"/>
        <v>-</v>
      </c>
      <c r="DD6" s="21" t="str">
        <f t="shared" si="11"/>
        <v>-</v>
      </c>
      <c r="DE6" s="21" t="str">
        <f t="shared" si="11"/>
        <v>-</v>
      </c>
      <c r="DF6" s="21">
        <f t="shared" si="11"/>
        <v>79.09</v>
      </c>
      <c r="DG6" s="21">
        <f t="shared" si="11"/>
        <v>78.900000000000006</v>
      </c>
      <c r="DH6" s="20" t="str">
        <f>IF(DH7="","",IF(DH7="-","【-】","【"&amp;SUBSTITUTE(TEXT(DH7,"#,##0.00"),"-","△")&amp;"】"))</f>
        <v>【80.63】</v>
      </c>
      <c r="DI6" s="21" t="str">
        <f>IF(DI7="",NA(),DI7)</f>
        <v>-</v>
      </c>
      <c r="DJ6" s="21" t="str">
        <f t="shared" ref="DJ6:DR6" si="12">IF(DJ7="",NA(),DJ7)</f>
        <v>-</v>
      </c>
      <c r="DK6" s="21" t="str">
        <f t="shared" si="12"/>
        <v>-</v>
      </c>
      <c r="DL6" s="21">
        <f t="shared" si="12"/>
        <v>3.5</v>
      </c>
      <c r="DM6" s="21">
        <f t="shared" si="12"/>
        <v>6.82</v>
      </c>
      <c r="DN6" s="21" t="str">
        <f t="shared" si="12"/>
        <v>-</v>
      </c>
      <c r="DO6" s="21" t="str">
        <f t="shared" si="12"/>
        <v>-</v>
      </c>
      <c r="DP6" s="21" t="str">
        <f t="shared" si="12"/>
        <v>-</v>
      </c>
      <c r="DQ6" s="21">
        <f t="shared" si="12"/>
        <v>20.14</v>
      </c>
      <c r="DR6" s="21">
        <f t="shared" si="12"/>
        <v>23.17</v>
      </c>
      <c r="DS6" s="20" t="str">
        <f>IF(DS7="","",IF(DS7="-","【-】","【"&amp;SUBSTITUTE(TEXT(DS7,"#,##0.00"),"-","△")&amp;"】"))</f>
        <v>【26.28】</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v>
      </c>
      <c r="EN6" s="21">
        <f t="shared" si="14"/>
        <v>0.01</v>
      </c>
      <c r="EO6" s="20" t="str">
        <f>IF(EO7="","",IF(EO7="-","【-】","【"&amp;SUBSTITUTE(TEXT(EO7,"#,##0.00"),"-","△")&amp;"】"))</f>
        <v>【0.01】</v>
      </c>
    </row>
    <row r="7" spans="1:148" s="22" customFormat="1" x14ac:dyDescent="0.15">
      <c r="A7" s="14"/>
      <c r="B7" s="23">
        <v>2021</v>
      </c>
      <c r="C7" s="23">
        <v>174637</v>
      </c>
      <c r="D7" s="23">
        <v>46</v>
      </c>
      <c r="E7" s="23">
        <v>17</v>
      </c>
      <c r="F7" s="23">
        <v>6</v>
      </c>
      <c r="G7" s="23">
        <v>0</v>
      </c>
      <c r="H7" s="23" t="s">
        <v>96</v>
      </c>
      <c r="I7" s="23" t="s">
        <v>97</v>
      </c>
      <c r="J7" s="23" t="s">
        <v>98</v>
      </c>
      <c r="K7" s="23" t="s">
        <v>99</v>
      </c>
      <c r="L7" s="23" t="s">
        <v>100</v>
      </c>
      <c r="M7" s="23" t="s">
        <v>101</v>
      </c>
      <c r="N7" s="24" t="s">
        <v>102</v>
      </c>
      <c r="O7" s="24">
        <v>66.849999999999994</v>
      </c>
      <c r="P7" s="24">
        <v>2.0499999999999998</v>
      </c>
      <c r="Q7" s="24">
        <v>96.42</v>
      </c>
      <c r="R7" s="24">
        <v>3300</v>
      </c>
      <c r="S7" s="24">
        <v>16086</v>
      </c>
      <c r="T7" s="24">
        <v>273.27</v>
      </c>
      <c r="U7" s="24">
        <v>58.86</v>
      </c>
      <c r="V7" s="24">
        <v>326</v>
      </c>
      <c r="W7" s="24">
        <v>0.45</v>
      </c>
      <c r="X7" s="24">
        <v>724.44</v>
      </c>
      <c r="Y7" s="24" t="s">
        <v>102</v>
      </c>
      <c r="Z7" s="24" t="s">
        <v>102</v>
      </c>
      <c r="AA7" s="24" t="s">
        <v>102</v>
      </c>
      <c r="AB7" s="24">
        <v>99.72</v>
      </c>
      <c r="AC7" s="24">
        <v>97.01</v>
      </c>
      <c r="AD7" s="24" t="s">
        <v>102</v>
      </c>
      <c r="AE7" s="24" t="s">
        <v>102</v>
      </c>
      <c r="AF7" s="24" t="s">
        <v>102</v>
      </c>
      <c r="AG7" s="24">
        <v>101.18</v>
      </c>
      <c r="AH7" s="24">
        <v>99.89</v>
      </c>
      <c r="AI7" s="24">
        <v>98.64</v>
      </c>
      <c r="AJ7" s="24" t="s">
        <v>102</v>
      </c>
      <c r="AK7" s="24" t="s">
        <v>102</v>
      </c>
      <c r="AL7" s="24" t="s">
        <v>102</v>
      </c>
      <c r="AM7" s="24">
        <v>3.17</v>
      </c>
      <c r="AN7" s="24">
        <v>33.08</v>
      </c>
      <c r="AO7" s="24" t="s">
        <v>102</v>
      </c>
      <c r="AP7" s="24" t="s">
        <v>102</v>
      </c>
      <c r="AQ7" s="24" t="s">
        <v>102</v>
      </c>
      <c r="AR7" s="24">
        <v>140.63</v>
      </c>
      <c r="AS7" s="24">
        <v>163.84</v>
      </c>
      <c r="AT7" s="24">
        <v>102.08</v>
      </c>
      <c r="AU7" s="24" t="s">
        <v>102</v>
      </c>
      <c r="AV7" s="24" t="s">
        <v>102</v>
      </c>
      <c r="AW7" s="24" t="s">
        <v>102</v>
      </c>
      <c r="AX7" s="24">
        <v>24.65</v>
      </c>
      <c r="AY7" s="24">
        <v>31.34</v>
      </c>
      <c r="AZ7" s="24" t="s">
        <v>102</v>
      </c>
      <c r="BA7" s="24" t="s">
        <v>102</v>
      </c>
      <c r="BB7" s="24" t="s">
        <v>102</v>
      </c>
      <c r="BC7" s="24">
        <v>56.53</v>
      </c>
      <c r="BD7" s="24">
        <v>59.66</v>
      </c>
      <c r="BE7" s="24">
        <v>61.46</v>
      </c>
      <c r="BF7" s="24" t="s">
        <v>102</v>
      </c>
      <c r="BG7" s="24" t="s">
        <v>102</v>
      </c>
      <c r="BH7" s="24" t="s">
        <v>102</v>
      </c>
      <c r="BI7" s="24">
        <v>0</v>
      </c>
      <c r="BJ7" s="24">
        <v>630.77</v>
      </c>
      <c r="BK7" s="24" t="s">
        <v>102</v>
      </c>
      <c r="BL7" s="24" t="s">
        <v>102</v>
      </c>
      <c r="BM7" s="24" t="s">
        <v>102</v>
      </c>
      <c r="BN7" s="24">
        <v>1095.52</v>
      </c>
      <c r="BO7" s="24">
        <v>1056.55</v>
      </c>
      <c r="BP7" s="24">
        <v>974.72</v>
      </c>
      <c r="BQ7" s="24" t="s">
        <v>102</v>
      </c>
      <c r="BR7" s="24" t="s">
        <v>102</v>
      </c>
      <c r="BS7" s="24" t="s">
        <v>102</v>
      </c>
      <c r="BT7" s="24">
        <v>50.47</v>
      </c>
      <c r="BU7" s="24">
        <v>77.62</v>
      </c>
      <c r="BV7" s="24" t="s">
        <v>102</v>
      </c>
      <c r="BW7" s="24" t="s">
        <v>102</v>
      </c>
      <c r="BX7" s="24" t="s">
        <v>102</v>
      </c>
      <c r="BY7" s="24">
        <v>39.64</v>
      </c>
      <c r="BZ7" s="24">
        <v>40</v>
      </c>
      <c r="CA7" s="24">
        <v>44.22</v>
      </c>
      <c r="CB7" s="24" t="s">
        <v>102</v>
      </c>
      <c r="CC7" s="24" t="s">
        <v>102</v>
      </c>
      <c r="CD7" s="24" t="s">
        <v>102</v>
      </c>
      <c r="CE7" s="24">
        <v>329.84</v>
      </c>
      <c r="CF7" s="24">
        <v>214.65</v>
      </c>
      <c r="CG7" s="24" t="s">
        <v>102</v>
      </c>
      <c r="CH7" s="24" t="s">
        <v>102</v>
      </c>
      <c r="CI7" s="24" t="s">
        <v>102</v>
      </c>
      <c r="CJ7" s="24">
        <v>449.72</v>
      </c>
      <c r="CK7" s="24">
        <v>437.27</v>
      </c>
      <c r="CL7" s="24">
        <v>392.85</v>
      </c>
      <c r="CM7" s="24" t="s">
        <v>102</v>
      </c>
      <c r="CN7" s="24" t="s">
        <v>102</v>
      </c>
      <c r="CO7" s="24" t="s">
        <v>102</v>
      </c>
      <c r="CP7" s="24">
        <v>24.38</v>
      </c>
      <c r="CQ7" s="24">
        <v>24.38</v>
      </c>
      <c r="CR7" s="24" t="s">
        <v>102</v>
      </c>
      <c r="CS7" s="24" t="s">
        <v>102</v>
      </c>
      <c r="CT7" s="24" t="s">
        <v>102</v>
      </c>
      <c r="CU7" s="24">
        <v>30.19</v>
      </c>
      <c r="CV7" s="24">
        <v>28.77</v>
      </c>
      <c r="CW7" s="24">
        <v>32.229999999999997</v>
      </c>
      <c r="CX7" s="24" t="s">
        <v>102</v>
      </c>
      <c r="CY7" s="24" t="s">
        <v>102</v>
      </c>
      <c r="CZ7" s="24" t="s">
        <v>102</v>
      </c>
      <c r="DA7" s="24">
        <v>68.77</v>
      </c>
      <c r="DB7" s="24">
        <v>73.930000000000007</v>
      </c>
      <c r="DC7" s="24" t="s">
        <v>102</v>
      </c>
      <c r="DD7" s="24" t="s">
        <v>102</v>
      </c>
      <c r="DE7" s="24" t="s">
        <v>102</v>
      </c>
      <c r="DF7" s="24">
        <v>79.09</v>
      </c>
      <c r="DG7" s="24">
        <v>78.900000000000006</v>
      </c>
      <c r="DH7" s="24">
        <v>80.63</v>
      </c>
      <c r="DI7" s="24" t="s">
        <v>102</v>
      </c>
      <c r="DJ7" s="24" t="s">
        <v>102</v>
      </c>
      <c r="DK7" s="24" t="s">
        <v>102</v>
      </c>
      <c r="DL7" s="24">
        <v>3.5</v>
      </c>
      <c r="DM7" s="24">
        <v>6.82</v>
      </c>
      <c r="DN7" s="24" t="s">
        <v>102</v>
      </c>
      <c r="DO7" s="24" t="s">
        <v>102</v>
      </c>
      <c r="DP7" s="24" t="s">
        <v>102</v>
      </c>
      <c r="DQ7" s="24">
        <v>20.14</v>
      </c>
      <c r="DR7" s="24">
        <v>23.17</v>
      </c>
      <c r="DS7" s="24">
        <v>26.28</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大澤 融</cp:lastModifiedBy>
  <dcterms:created xsi:type="dcterms:W3CDTF">2023-01-12T23:47:32Z</dcterms:created>
  <dcterms:modified xsi:type="dcterms:W3CDTF">2023-01-23T06:47:28Z</dcterms:modified>
  <cp:category/>
</cp:coreProperties>
</file>