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11300-25646\e\R4財政共有\09 地方公営企業\10 経営比較分析\05 HP公表用\03 下水道○\74特環\"/>
    </mc:Choice>
  </mc:AlternateContent>
  <workbookProtection workbookAlgorithmName="SHA-512" workbookHashValue="dcLkRBTpuyuh7+e1sdgtlXeVGwBg9Te+uHfIrtgagHUfXXuRkN1qXAlqgsGtQ6DTv7kOS1KAWdsjClwHXnt4GQ==" workbookSaltValue="8e21wJHbCxpSV4TSoxx1bA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<sst xmlns="http://schemas.openxmlformats.org/spreadsheetml/2006/main" count="231" uniqueCount="115">
  <si>
    <t>人口密度</t>
    <rPh sb="0" eb="2">
      <t>ジンコウ</t>
    </rPh>
    <rPh sb="2" eb="4">
      <t>ミツド</t>
    </rPh>
    <phoneticPr fontId="2"/>
  </si>
  <si>
    <t>⑦施設利用率(％)</t>
    <rPh sb="1" eb="3">
      <t>シセツ</t>
    </rPh>
    <rPh sb="3" eb="6">
      <t>リヨウリツ</t>
    </rPh>
    <phoneticPr fontId="2"/>
  </si>
  <si>
    <t>経営比較分析表（令和3年度決算）</t>
    <rPh sb="8" eb="10">
      <t>レイワ</t>
    </rPh>
    <rPh sb="11" eb="13">
      <t>ネンド</t>
    </rPh>
    <phoneticPr fontId="2"/>
  </si>
  <si>
    <t>事業CD</t>
    <rPh sb="0" eb="2">
      <t>ジギョウ</t>
    </rPh>
    <phoneticPr fontId="2"/>
  </si>
  <si>
    <t>業種CD</t>
    <rPh sb="0" eb="2">
      <t>ギョウシュ</t>
    </rPh>
    <phoneticPr fontId="2"/>
  </si>
  <si>
    <t>令和3年度全国平均</t>
    <rPh sb="0" eb="2">
      <t>レイワ</t>
    </rPh>
    <rPh sb="3" eb="5">
      <t>ネンド</t>
    </rPh>
    <phoneticPr fontId="2"/>
  </si>
  <si>
    <t>管理者の情報</t>
    <rPh sb="0" eb="3">
      <t>カンリシャ</t>
    </rPh>
    <rPh sb="4" eb="6">
      <t>ジョウホウ</t>
    </rPh>
    <phoneticPr fontId="2"/>
  </si>
  <si>
    <t>事業名</t>
  </si>
  <si>
    <t>業務名</t>
    <rPh sb="2" eb="3">
      <t>メイ</t>
    </rPh>
    <phoneticPr fontId="2"/>
  </si>
  <si>
    <t>1⑤</t>
  </si>
  <si>
    <t>全体総括</t>
    <rPh sb="0" eb="2">
      <t>ゼンタイ</t>
    </rPh>
    <rPh sb="2" eb="4">
      <t>ソウカツ</t>
    </rPh>
    <phoneticPr fontId="2"/>
  </si>
  <si>
    <t>2. 老朽化の状況</t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</si>
  <si>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</si>
  <si>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特定環境保全公共下水道</t>
  </si>
  <si>
    <t>■</t>
  </si>
  <si>
    <t>業種名</t>
    <rPh sb="2" eb="3">
      <t>メイ</t>
    </rPh>
    <phoneticPr fontId="2"/>
  </si>
  <si>
    <t>⑤経費回収率(％)</t>
  </si>
  <si>
    <t>類似団体区分</t>
    <rPh sb="4" eb="6">
      <t>クブン</t>
    </rPh>
    <phoneticPr fontId="2"/>
  </si>
  <si>
    <t>人口（人）</t>
    <rPh sb="0" eb="2">
      <t>ジンコウ</t>
    </rPh>
    <rPh sb="3" eb="4">
      <t>ヒト</t>
    </rPh>
    <phoneticPr fontId="2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</si>
  <si>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</si>
  <si>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グラフ凡例</t>
    <rPh sb="3" eb="5">
      <t>ハンレイ</t>
    </rPh>
    <phoneticPr fontId="2"/>
  </si>
  <si>
    <t>大項目</t>
    <rPh sb="0" eb="3">
      <t>ダイコウモク</t>
    </rPh>
    <phoneticPr fontId="2"/>
  </si>
  <si>
    <t>当該団体値（当該値）</t>
    <rPh sb="2" eb="4">
      <t>ダンタイ</t>
    </rPh>
    <phoneticPr fontId="2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</si>
  <si>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</si>
  <si>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資金不足比率(％)</t>
  </si>
  <si>
    <t>自己資本構成比率(％)</t>
  </si>
  <si>
    <t>施設CD</t>
    <rPh sb="0" eb="2">
      <t>シセツ</t>
    </rPh>
    <phoneticPr fontId="2"/>
  </si>
  <si>
    <t>普及率(％)</t>
  </si>
  <si>
    <t>有収率(％)</t>
    <rPh sb="0" eb="1">
      <t>ユウ</t>
    </rPh>
    <rPh sb="1" eb="3">
      <t>シュウリツ</t>
    </rPh>
    <phoneticPr fontId="2"/>
  </si>
  <si>
    <t>③流動比率(％)</t>
    <rPh sb="1" eb="3">
      <t>リュウドウ</t>
    </rPh>
    <rPh sb="3" eb="5">
      <t>ヒリツ</t>
    </rPh>
    <phoneticPr fontId="2"/>
  </si>
  <si>
    <t>1. 経営の健全性・効率性</t>
  </si>
  <si>
    <t>処理区域内人口(人)</t>
    <rPh sb="0" eb="2">
      <t>ショリ</t>
    </rPh>
    <rPh sb="2" eb="5">
      <t>クイキナイ</t>
    </rPh>
    <phoneticPr fontId="2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</si>
  <si>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2"/>
  </si>
  <si>
    <t>年度</t>
    <rPh sb="0" eb="2">
      <t>ネンド</t>
    </rPh>
    <phoneticPr fontId="2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</si>
  <si>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</si>
  <si>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2"/>
  </si>
  <si>
    <t>－</t>
  </si>
  <si>
    <t>2①</t>
  </si>
  <si>
    <t>類似団体平均値（平均値）</t>
  </si>
  <si>
    <t>【】</t>
  </si>
  <si>
    <t>分析欄</t>
    <rPh sb="0" eb="2">
      <t>ブンセキ</t>
    </rPh>
    <rPh sb="2" eb="3">
      <t>ラン</t>
    </rPh>
    <phoneticPr fontId="2"/>
  </si>
  <si>
    <t>1. 経営の健全性・効率性について</t>
  </si>
  <si>
    <t>1④</t>
  </si>
  <si>
    <t>2. 老朽化の状況について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</si>
  <si>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2"/>
  </si>
  <si>
    <t>全国平均</t>
    <rPh sb="0" eb="2">
      <t>ゼンコク</t>
    </rPh>
    <rPh sb="2" eb="4">
      <t>ヘイキン</t>
    </rPh>
    <phoneticPr fontId="2"/>
  </si>
  <si>
    <t>②累積欠損金比率(％)</t>
  </si>
  <si>
    <t>1①</t>
  </si>
  <si>
    <t>1②</t>
  </si>
  <si>
    <t>1③</t>
  </si>
  <si>
    <t>1⑥</t>
  </si>
  <si>
    <t>1⑦</t>
  </si>
  <si>
    <t>①経常収支比率(％)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</si>
  <si>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</si>
  <si>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2"/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</si>
  <si>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</si>
  <si>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2"/>
  </si>
  <si>
    <t>項番</t>
    <rPh sb="0" eb="2">
      <t>コウバン</t>
    </rPh>
    <phoneticPr fontId="2"/>
  </si>
  <si>
    <t>都道府県名</t>
    <rPh sb="0" eb="4">
      <t>トドウフケン</t>
    </rPh>
    <rPh sb="4" eb="5">
      <t>メイ</t>
    </rPh>
    <phoneticPr fontId="2"/>
  </si>
  <si>
    <t>団体CD</t>
    <rPh sb="0" eb="2">
      <t>ダンタイ</t>
    </rPh>
    <phoneticPr fontId="2"/>
  </si>
  <si>
    <t>業務CD</t>
    <rPh sb="0" eb="2">
      <t>ギョウム</t>
    </rPh>
    <phoneticPr fontId="2"/>
  </si>
  <si>
    <t>基本情報</t>
    <rPh sb="0" eb="2">
      <t>キホン</t>
    </rPh>
    <rPh sb="2" eb="4">
      <t>ジョウホウ</t>
    </rPh>
    <phoneticPr fontId="2"/>
  </si>
  <si>
    <t>中項目</t>
    <rPh sb="0" eb="1">
      <t>チュウ</t>
    </rPh>
    <rPh sb="1" eb="3">
      <t>コウモク</t>
    </rPh>
    <phoneticPr fontId="2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</si>
  <si>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2"/>
  </si>
  <si>
    <t>④企業債残高対事業規模比率(％)</t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</si>
  <si>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</si>
  <si>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2"/>
  </si>
  <si>
    <t>②管渠老朽化率(％)</t>
  </si>
  <si>
    <t>③管渠改善率(％)</t>
  </si>
  <si>
    <t>小項目</t>
    <rPh sb="0" eb="3">
      <t>ショウコウモク</t>
    </rPh>
    <phoneticPr fontId="2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</si>
  <si>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2"/>
  </si>
  <si>
    <t>業種名称</t>
    <rPh sb="0" eb="2">
      <t>ギョウシュ</t>
    </rPh>
    <rPh sb="2" eb="4">
      <t>メイショウ</t>
    </rPh>
    <phoneticPr fontId="2"/>
  </si>
  <si>
    <t>事業名称</t>
    <rPh sb="0" eb="2">
      <t>ジギョウ</t>
    </rPh>
    <rPh sb="2" eb="4">
      <t>メイショウ</t>
    </rPh>
    <phoneticPr fontId="2"/>
  </si>
  <si>
    <t>類似団体</t>
    <rPh sb="0" eb="2">
      <t>ルイジ</t>
    </rPh>
    <rPh sb="2" eb="4">
      <t>ダンタイ</t>
    </rPh>
    <phoneticPr fontId="2"/>
  </si>
  <si>
    <t>資金不足比率</t>
    <rPh sb="0" eb="2">
      <t>シキン</t>
    </rPh>
    <rPh sb="2" eb="4">
      <t>フソク</t>
    </rPh>
    <rPh sb="4" eb="6">
      <t>ヒリツ</t>
    </rPh>
    <phoneticPr fontId="2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</si>
  <si>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2"/>
  </si>
  <si>
    <t>普及率</t>
    <rPh sb="0" eb="2">
      <t>フキュウ</t>
    </rPh>
    <rPh sb="2" eb="3">
      <t>リツ</t>
    </rPh>
    <phoneticPr fontId="2"/>
  </si>
  <si>
    <t>有収率</t>
    <rPh sb="0" eb="1">
      <t>ユウ</t>
    </rPh>
    <rPh sb="1" eb="3">
      <t>シュウリツ</t>
    </rPh>
    <phoneticPr fontId="2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</si>
  <si>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2"/>
  </si>
  <si>
    <t>人口</t>
    <rPh sb="0" eb="2">
      <t>ジンコウ</t>
    </rPh>
    <phoneticPr fontId="2"/>
  </si>
  <si>
    <t>面積</t>
    <rPh sb="0" eb="2">
      <t>メンセキ</t>
    </rPh>
    <phoneticPr fontId="2"/>
  </si>
  <si>
    <t>処理区域内人口</t>
  </si>
  <si>
    <t>処理区域面積</t>
  </si>
  <si>
    <t>処理区域内人口密度</t>
  </si>
  <si>
    <t>比率(N-4)</t>
    <rPh sb="0" eb="2">
      <t>ヒリツ</t>
    </rPh>
    <phoneticPr fontId="2"/>
  </si>
  <si>
    <t>比率(N-3)</t>
    <rPh sb="0" eb="2">
      <t>ヒリツ</t>
    </rPh>
    <phoneticPr fontId="2"/>
  </si>
  <si>
    <t>比率(N-2)</t>
    <rPh sb="0" eb="2">
      <t>ヒリツ</t>
    </rPh>
    <phoneticPr fontId="2"/>
  </si>
  <si>
    <t>比率(N-1)</t>
    <rPh sb="0" eb="2">
      <t>ヒリツ</t>
    </rPh>
    <phoneticPr fontId="2"/>
  </si>
  <si>
    <t>比率(N)</t>
    <rPh sb="0" eb="2">
      <t>ヒリツ</t>
    </rPh>
    <phoneticPr fontId="2"/>
  </si>
  <si>
    <t>全国平均</t>
  </si>
  <si>
    <t>類似団体平均(N-4)</t>
  </si>
  <si>
    <t>類似団体平均(N-3)</t>
  </si>
  <si>
    <t>類似団体平均(N-2)</t>
  </si>
  <si>
    <t>今後の人口減少により、使用料収入の減少が見込まれることから、適切な時期に計画的な施設の改築更新を行う。また、事業効率化を図るため施設の統廃合を進めていく必要がある。</t>
    <rPh sb="0" eb="2">
      <t>コンゴ</t>
    </rPh>
    <rPh sb="3" eb="5">
      <t>ジンコウ</t>
    </rPh>
    <rPh sb="5" eb="7">
      <t>ゲンショウ</t>
    </rPh>
    <rPh sb="11" eb="14">
      <t>シヨウリョウ</t>
    </rPh>
    <rPh sb="14" eb="16">
      <t>シュウニュウ</t>
    </rPh>
    <rPh sb="17" eb="19">
      <t>ゲンショウ</t>
    </rPh>
    <rPh sb="20" eb="22">
      <t>ミコ</t>
    </rPh>
    <rPh sb="30" eb="32">
      <t>テキセツ</t>
    </rPh>
    <rPh sb="33" eb="35">
      <t>ジキ</t>
    </rPh>
    <rPh sb="36" eb="39">
      <t>ケイカクテキ</t>
    </rPh>
    <rPh sb="40" eb="42">
      <t>シセツ</t>
    </rPh>
    <rPh sb="43" eb="45">
      <t>カイチク</t>
    </rPh>
    <rPh sb="45" eb="47">
      <t>コウシン</t>
    </rPh>
    <rPh sb="48" eb="49">
      <t>オコナ</t>
    </rPh>
    <rPh sb="54" eb="56">
      <t>ジギョウ</t>
    </rPh>
    <rPh sb="56" eb="59">
      <t>コウリツカ</t>
    </rPh>
    <rPh sb="60" eb="61">
      <t>ハカ</t>
    </rPh>
    <rPh sb="64" eb="66">
      <t>シセツ</t>
    </rPh>
    <rPh sb="67" eb="70">
      <t>トウハイゴウ</t>
    </rPh>
    <rPh sb="71" eb="72">
      <t>スス</t>
    </rPh>
    <rPh sb="76" eb="78">
      <t>ヒツヨウ</t>
    </rPh>
    <phoneticPr fontId="2"/>
  </si>
  <si>
    <t>類似団体平均(N-1)</t>
  </si>
  <si>
    <t>類似団体平均(N)</t>
  </si>
  <si>
    <t>参照用</t>
    <rPh sb="0" eb="3">
      <t>サンショウヨウ</t>
    </rPh>
    <phoneticPr fontId="2"/>
  </si>
  <si>
    <t>石川県　宝達志水町</t>
  </si>
  <si>
    <t>法適用</t>
  </si>
  <si>
    <t>下水道事業</t>
  </si>
  <si>
    <t>D2</t>
  </si>
  <si>
    <t>非設置</t>
  </si>
  <si>
    <t>-</t>
  </si>
  <si>
    <t>Ｎ－４年度</t>
    <rPh sb="3" eb="5">
      <t>ネンド</t>
    </rPh>
    <phoneticPr fontId="2"/>
  </si>
  <si>
    <t>Ｎ－３年度</t>
    <rPh sb="3" eb="5">
      <t>ネンド</t>
    </rPh>
    <phoneticPr fontId="2"/>
  </si>
  <si>
    <t>Ｎ－２年度</t>
    <rPh sb="3" eb="5">
      <t>ネンド</t>
    </rPh>
    <phoneticPr fontId="2"/>
  </si>
  <si>
    <t>Ｎ－１年度</t>
    <rPh sb="3" eb="5">
      <t>ネンド</t>
    </rPh>
    <phoneticPr fontId="2"/>
  </si>
  <si>
    <t>Ｎ年度</t>
    <rPh sb="1" eb="3">
      <t>ネンド</t>
    </rPh>
    <phoneticPr fontId="2"/>
  </si>
  <si>
    <t>←年数補正</t>
    <rPh sb="1" eb="3">
      <t>ネンスウ</t>
    </rPh>
    <rPh sb="3" eb="5">
      <t>ホセイ</t>
    </rPh>
    <phoneticPr fontId="2"/>
  </si>
  <si>
    <t>←日数補正</t>
    <rPh sb="1" eb="3">
      <t>ニッスウ</t>
    </rPh>
    <rPh sb="3" eb="5">
      <t>ホセイ</t>
    </rPh>
    <phoneticPr fontId="2"/>
  </si>
  <si>
    <t>"H"yy</t>
  </si>
  <si>
    <t>"R"dd</t>
  </si>
  <si>
    <t>←書式設定</t>
    <rPh sb="1" eb="3">
      <t>ショシキ</t>
    </rPh>
    <rPh sb="3" eb="5">
      <t>セッテイ</t>
    </rPh>
    <phoneticPr fontId="2"/>
  </si>
  <si>
    <t>①有形固定資産減価償却率については、増加傾向にあることから、計画的に施設の更新を図り、また施設の統廃合を進めていく。
②管路老朽化率については、耐用年数を超えた管路がないことから0％となっているが、定期的に点検・調査を実施していく。また長期的には管路の耐震化を行うことから、効率的な維持修繕や改築更新を行う。
③管渠改善率については、0％となっているが定期的に点検・調査を実施していく。</t>
    <rPh sb="1" eb="3">
      <t>ユウケイ</t>
    </rPh>
    <rPh sb="3" eb="7">
      <t>コテイシサン</t>
    </rPh>
    <rPh sb="7" eb="9">
      <t>ゲンカ</t>
    </rPh>
    <rPh sb="9" eb="12">
      <t>ショウキャクリツ</t>
    </rPh>
    <rPh sb="18" eb="20">
      <t>ゾウカ</t>
    </rPh>
    <rPh sb="20" eb="22">
      <t>ケイコウ</t>
    </rPh>
    <rPh sb="30" eb="33">
      <t>ケイカクテキ</t>
    </rPh>
    <rPh sb="34" eb="36">
      <t>シセツ</t>
    </rPh>
    <rPh sb="37" eb="39">
      <t>コウシン</t>
    </rPh>
    <rPh sb="40" eb="41">
      <t>ハカ</t>
    </rPh>
    <rPh sb="45" eb="47">
      <t>シセツ</t>
    </rPh>
    <rPh sb="48" eb="51">
      <t>トウハイゴウ</t>
    </rPh>
    <rPh sb="52" eb="53">
      <t>スス</t>
    </rPh>
    <rPh sb="60" eb="62">
      <t>カンロ</t>
    </rPh>
    <rPh sb="62" eb="65">
      <t>ロウキュウカ</t>
    </rPh>
    <rPh sb="65" eb="66">
      <t>リツ</t>
    </rPh>
    <rPh sb="72" eb="74">
      <t>タイヨウ</t>
    </rPh>
    <rPh sb="74" eb="76">
      <t>ネンスウ</t>
    </rPh>
    <rPh sb="77" eb="78">
      <t>コ</t>
    </rPh>
    <rPh sb="80" eb="82">
      <t>カンロ</t>
    </rPh>
    <rPh sb="99" eb="102">
      <t>テイキテキ</t>
    </rPh>
    <rPh sb="103" eb="105">
      <t>テンケン</t>
    </rPh>
    <rPh sb="106" eb="108">
      <t>チョウサ</t>
    </rPh>
    <rPh sb="109" eb="111">
      <t>ジッシ</t>
    </rPh>
    <rPh sb="118" eb="121">
      <t>チョウキテキ</t>
    </rPh>
    <rPh sb="123" eb="125">
      <t>カンロ</t>
    </rPh>
    <rPh sb="126" eb="129">
      <t>タイシンカ</t>
    </rPh>
    <rPh sb="130" eb="131">
      <t>オコナ</t>
    </rPh>
    <rPh sb="137" eb="140">
      <t>コウリツテキ</t>
    </rPh>
    <rPh sb="141" eb="143">
      <t>イジ</t>
    </rPh>
    <rPh sb="143" eb="145">
      <t>シュウゼン</t>
    </rPh>
    <rPh sb="146" eb="148">
      <t>カイチク</t>
    </rPh>
    <rPh sb="148" eb="150">
      <t>コウシン</t>
    </rPh>
    <rPh sb="151" eb="152">
      <t>オコナ</t>
    </rPh>
    <rPh sb="156" eb="158">
      <t>カンキョ</t>
    </rPh>
    <rPh sb="158" eb="161">
      <t>カイゼンリツ</t>
    </rPh>
    <rPh sb="176" eb="179">
      <t>テイキテキ</t>
    </rPh>
    <rPh sb="180" eb="182">
      <t>テンケン</t>
    </rPh>
    <rPh sb="183" eb="185">
      <t>チョウサ</t>
    </rPh>
    <rPh sb="186" eb="188">
      <t>ジッシ</t>
    </rPh>
    <phoneticPr fontId="2"/>
  </si>
  <si>
    <t>①経常収支比率については、100％を超えているため、概ね良好な経営状況であるが、これは一般会計からの繰入金で収入を補っているためである。今後の人口減少により、下水道使用料の減少が見込まれることから、下水道使用料単価の見直し及び経費削減が必要である。
②累積欠損金比率については、0％となっているが、今後の使用料収入減少も見込まれるため、接続率の向上に努める。
③流動比率については、類似団体に近づいたが、今後もさらに効率的な経営を行っていく必要がある。なおR2から大幅に比率が上昇しているのは、工事関係の支払が4月になったことにより未払金が増となったためである。 
④企業債残高対事業規模比率については、類似団体を上回っており、適正な企業債発行と使用料単価の見直しを検討する。
⑤経費回収率は類似団体を上回っているが､今後の施設更新に伴う投資を見据え更なる費用削減が必要である。
⑥汚水処理原価については、類似団体を下回ったが、今後も引き続き効率的な汚水処理を実施する。
⑦施設利用率については、類似団体を大きく下回っている。接続率の向上はもちろん、施設の統廃合を進めていく。
⑧水洗化率については、類似団体を上回っているが、今後も引き続き接続率の向上、水洗化の接続促進に努める。</t>
    <rPh sb="1" eb="3">
      <t>ケイジョウ</t>
    </rPh>
    <rPh sb="3" eb="5">
      <t>シュウシ</t>
    </rPh>
    <rPh sb="5" eb="7">
      <t>ヒリツ</t>
    </rPh>
    <rPh sb="18" eb="19">
      <t>コ</t>
    </rPh>
    <rPh sb="26" eb="27">
      <t>オオム</t>
    </rPh>
    <rPh sb="28" eb="30">
      <t>リョウコウ</t>
    </rPh>
    <rPh sb="31" eb="33">
      <t>ケイエイ</t>
    </rPh>
    <rPh sb="33" eb="35">
      <t>ジョウキョウ</t>
    </rPh>
    <rPh sb="43" eb="45">
      <t>イッパン</t>
    </rPh>
    <rPh sb="45" eb="47">
      <t>カイケイ</t>
    </rPh>
    <rPh sb="50" eb="53">
      <t>クリイレキン</t>
    </rPh>
    <rPh sb="54" eb="56">
      <t>シュウニュウ</t>
    </rPh>
    <rPh sb="57" eb="58">
      <t>オギナ</t>
    </rPh>
    <rPh sb="68" eb="70">
      <t>コンゴ</t>
    </rPh>
    <rPh sb="71" eb="73">
      <t>ジンコウ</t>
    </rPh>
    <rPh sb="73" eb="75">
      <t>ゲンショウ</t>
    </rPh>
    <rPh sb="79" eb="82">
      <t>ゲスイドウ</t>
    </rPh>
    <rPh sb="82" eb="85">
      <t>シヨウリョウ</t>
    </rPh>
    <rPh sb="86" eb="88">
      <t>ゲンショウ</t>
    </rPh>
    <rPh sb="89" eb="91">
      <t>ミコ</t>
    </rPh>
    <rPh sb="99" eb="102">
      <t>ゲスイドウ</t>
    </rPh>
    <rPh sb="102" eb="105">
      <t>シヨウリョウ</t>
    </rPh>
    <rPh sb="105" eb="107">
      <t>タンカ</t>
    </rPh>
    <rPh sb="108" eb="110">
      <t>ミナオ</t>
    </rPh>
    <rPh sb="111" eb="112">
      <t>オヨ</t>
    </rPh>
    <rPh sb="113" eb="115">
      <t>ケイヒ</t>
    </rPh>
    <rPh sb="115" eb="117">
      <t>サクゲン</t>
    </rPh>
    <rPh sb="118" eb="120">
      <t>ヒツヨウ</t>
    </rPh>
    <rPh sb="126" eb="128">
      <t>ルイセキ</t>
    </rPh>
    <rPh sb="128" eb="131">
      <t>ケッソンキン</t>
    </rPh>
    <rPh sb="131" eb="133">
      <t>ヒリツ</t>
    </rPh>
    <rPh sb="149" eb="151">
      <t>コンゴ</t>
    </rPh>
    <rPh sb="152" eb="155">
      <t>シヨウリョウ</t>
    </rPh>
    <rPh sb="155" eb="157">
      <t>シュウニュウ</t>
    </rPh>
    <rPh sb="157" eb="159">
      <t>ゲンショウ</t>
    </rPh>
    <rPh sb="160" eb="162">
      <t>ミコ</t>
    </rPh>
    <rPh sb="168" eb="170">
      <t>セツゾク</t>
    </rPh>
    <rPh sb="170" eb="171">
      <t>リツ</t>
    </rPh>
    <rPh sb="172" eb="174">
      <t>コウジョウ</t>
    </rPh>
    <rPh sb="175" eb="176">
      <t>ツト</t>
    </rPh>
    <rPh sb="181" eb="183">
      <t>リュウドウ</t>
    </rPh>
    <rPh sb="183" eb="185">
      <t>ヒリツ</t>
    </rPh>
    <rPh sb="191" eb="193">
      <t>ルイジ</t>
    </rPh>
    <rPh sb="193" eb="195">
      <t>ダンタイ</t>
    </rPh>
    <rPh sb="196" eb="197">
      <t>チカ</t>
    </rPh>
    <rPh sb="202" eb="204">
      <t>コンゴ</t>
    </rPh>
    <rPh sb="208" eb="211">
      <t>コウリツテキ</t>
    </rPh>
    <rPh sb="212" eb="214">
      <t>ケイエイ</t>
    </rPh>
    <rPh sb="215" eb="216">
      <t>オコナ</t>
    </rPh>
    <rPh sb="220" eb="222">
      <t>ヒツヨウ</t>
    </rPh>
    <rPh sb="232" eb="234">
      <t>オオハバ</t>
    </rPh>
    <rPh sb="235" eb="237">
      <t>ヒリツ</t>
    </rPh>
    <rPh sb="238" eb="240">
      <t>ジョウショウ</t>
    </rPh>
    <rPh sb="247" eb="249">
      <t>コウジ</t>
    </rPh>
    <rPh sb="249" eb="251">
      <t>カンケイ</t>
    </rPh>
    <rPh sb="252" eb="254">
      <t>シハライ</t>
    </rPh>
    <rPh sb="256" eb="257">
      <t>ガツ</t>
    </rPh>
    <rPh sb="266" eb="269">
      <t>ミバライキン</t>
    </rPh>
    <rPh sb="270" eb="271">
      <t>ゾウ</t>
    </rPh>
    <rPh sb="284" eb="287">
      <t>キギョウサイ</t>
    </rPh>
    <rPh sb="287" eb="289">
      <t>ザンダカ</t>
    </rPh>
    <rPh sb="289" eb="290">
      <t>タイ</t>
    </rPh>
    <rPh sb="290" eb="292">
      <t>ジギョウ</t>
    </rPh>
    <rPh sb="292" eb="294">
      <t>キボ</t>
    </rPh>
    <rPh sb="307" eb="309">
      <t>ウワマワ</t>
    </rPh>
    <rPh sb="314" eb="316">
      <t>テキセイ</t>
    </rPh>
    <rPh sb="317" eb="320">
      <t>キギョウサイ</t>
    </rPh>
    <rPh sb="320" eb="322">
      <t>ハッコウ</t>
    </rPh>
    <rPh sb="323" eb="326">
      <t>シヨウリョウ</t>
    </rPh>
    <rPh sb="326" eb="328">
      <t>タンカ</t>
    </rPh>
    <rPh sb="329" eb="331">
      <t>ミナオ</t>
    </rPh>
    <rPh sb="333" eb="335">
      <t>ケントウ</t>
    </rPh>
    <rPh sb="340" eb="342">
      <t>ケイヒ</t>
    </rPh>
    <rPh sb="342" eb="345">
      <t>カイシュウリツ</t>
    </rPh>
    <rPh sb="346" eb="348">
      <t>ルイジ</t>
    </rPh>
    <rPh sb="348" eb="350">
      <t>ダンタイ</t>
    </rPh>
    <rPh sb="351" eb="353">
      <t>ウワマワ</t>
    </rPh>
    <rPh sb="359" eb="361">
      <t>コンゴ</t>
    </rPh>
    <rPh sb="362" eb="364">
      <t>シセツ</t>
    </rPh>
    <rPh sb="364" eb="366">
      <t>コウシン</t>
    </rPh>
    <rPh sb="367" eb="368">
      <t>トモナ</t>
    </rPh>
    <rPh sb="369" eb="371">
      <t>トウシ</t>
    </rPh>
    <rPh sb="372" eb="374">
      <t>ミス</t>
    </rPh>
    <rPh sb="375" eb="376">
      <t>サラ</t>
    </rPh>
    <rPh sb="378" eb="380">
      <t>ヒヨウ</t>
    </rPh>
    <rPh sb="380" eb="382">
      <t>サクゲン</t>
    </rPh>
    <rPh sb="383" eb="385">
      <t>ヒツヨウ</t>
    </rPh>
    <rPh sb="391" eb="393">
      <t>オスイ</t>
    </rPh>
    <rPh sb="393" eb="395">
      <t>ショリ</t>
    </rPh>
    <rPh sb="395" eb="397">
      <t>ゲンカ</t>
    </rPh>
    <rPh sb="403" eb="405">
      <t>ルイジ</t>
    </rPh>
    <rPh sb="405" eb="407">
      <t>ダンタイ</t>
    </rPh>
    <rPh sb="408" eb="410">
      <t>シタマワ</t>
    </rPh>
    <rPh sb="414" eb="416">
      <t>コンゴ</t>
    </rPh>
    <rPh sb="417" eb="418">
      <t>ヒ</t>
    </rPh>
    <rPh sb="419" eb="420">
      <t>ツヅ</t>
    </rPh>
    <rPh sb="421" eb="424">
      <t>コウリツテキ</t>
    </rPh>
    <rPh sb="425" eb="427">
      <t>オスイ</t>
    </rPh>
    <rPh sb="427" eb="429">
      <t>ショリ</t>
    </rPh>
    <rPh sb="430" eb="432">
      <t>ジッシ</t>
    </rPh>
    <rPh sb="437" eb="439">
      <t>シセツ</t>
    </rPh>
    <rPh sb="439" eb="442">
      <t>リヨウリツ</t>
    </rPh>
    <rPh sb="448" eb="450">
      <t>ルイジ</t>
    </rPh>
    <rPh sb="450" eb="452">
      <t>ダンタイ</t>
    </rPh>
    <rPh sb="453" eb="454">
      <t>オオ</t>
    </rPh>
    <rPh sb="456" eb="458">
      <t>シタマワ</t>
    </rPh>
    <rPh sb="463" eb="465">
      <t>セツゾク</t>
    </rPh>
    <rPh sb="465" eb="466">
      <t>リツ</t>
    </rPh>
    <rPh sb="467" eb="469">
      <t>コウジョウ</t>
    </rPh>
    <rPh sb="475" eb="477">
      <t>シセツ</t>
    </rPh>
    <rPh sb="478" eb="481">
      <t>トウハイゴウ</t>
    </rPh>
    <rPh sb="482" eb="483">
      <t>スス</t>
    </rPh>
    <rPh sb="490" eb="493">
      <t>スイセンカ</t>
    </rPh>
    <rPh sb="493" eb="494">
      <t>リツ</t>
    </rPh>
    <rPh sb="505" eb="507">
      <t>ウワマワ</t>
    </rPh>
    <rPh sb="513" eb="515">
      <t>コンゴ</t>
    </rPh>
    <rPh sb="516" eb="517">
      <t>ヒ</t>
    </rPh>
    <rPh sb="518" eb="519">
      <t>ツヅ</t>
    </rPh>
    <rPh sb="520" eb="522">
      <t>セツゾク</t>
    </rPh>
    <rPh sb="522" eb="523">
      <t>リツ</t>
    </rPh>
    <rPh sb="524" eb="526">
      <t>コウジョウ</t>
    </rPh>
    <rPh sb="527" eb="530">
      <t>スイセンカ</t>
    </rPh>
    <rPh sb="531" eb="533">
      <t>セツゾク</t>
    </rPh>
    <rPh sb="533" eb="535">
      <t>ソクシン</t>
    </rPh>
    <rPh sb="536" eb="537">
      <t>ツト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</si>
</sst>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0.00_);[Red]\(0.00\)"/>
    <numFmt numFmtId="181" formatCode="#,##0.00;&quot;△&quot;#,##0.00;&quot;-&quot;"/>
  </numFmts>
  <fonts count="18" x14ac:knownFonts="1">
    <font>
      <sz val="11"/>
      <color theme="1"/>
      <name val="ＭＳ Ｐゴシック"/>
      <family val="3"/>
    </font>
    <font>
      <sz val="11"/>
      <color indexed="8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indexed="8"/>
      <name val="ＭＳ ゴシック"/>
      <family val="3"/>
    </font>
    <font>
      <sz val="11"/>
      <color theme="1"/>
      <name val="ＭＳ Ｐゴシック"/>
      <family val="3"/>
    </font>
    <font>
      <b/>
      <vertAlign val="superscript"/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7" fillId="0" borderId="0" xfId="0" applyFont="1" applyProtection="1">
      <alignment vertical="center"/>
      <protection hidden="1"/>
    </xf>
    <xf numFmtId="0" fontId="8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6" fontId="0" fillId="5" borderId="2" xfId="2" applyNumberFormat="1" applyFont="1" applyFill="1" applyBorder="1" applyAlignment="1">
      <alignment vertical="center" shrinkToFit="1"/>
    </xf>
    <xf numFmtId="176" fontId="0" fillId="0" borderId="2" xfId="2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7" fillId="0" borderId="0" xfId="0" applyFont="1">
      <alignment vertical="center"/>
    </xf>
    <xf numFmtId="181" fontId="0" fillId="5" borderId="2" xfId="2" applyNumberFormat="1" applyFont="1" applyFill="1" applyBorder="1" applyAlignment="1">
      <alignment vertical="center" shrinkToFit="1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 shrinkToFit="1"/>
      <protection hidden="1"/>
    </xf>
    <xf numFmtId="177" fontId="4" fillId="0" borderId="2" xfId="0" applyNumberFormat="1" applyFont="1" applyBorder="1" applyAlignment="1" applyProtection="1">
      <alignment horizontal="center" vertical="center"/>
      <protection hidden="1"/>
    </xf>
    <xf numFmtId="176" fontId="4" fillId="0" borderId="2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3" fillId="0" borderId="4" xfId="1" applyFont="1" applyBorder="1" applyAlignment="1" applyProtection="1">
      <alignment horizontal="left" vertical="top" wrapText="1"/>
      <protection locked="0"/>
    </xf>
    <xf numFmtId="0" fontId="13" fillId="0" borderId="0" xfId="1" applyFont="1" applyBorder="1" applyAlignment="1" applyProtection="1">
      <alignment horizontal="left" vertical="top" wrapText="1"/>
      <protection locked="0"/>
    </xf>
    <xf numFmtId="0" fontId="13" fillId="0" borderId="8" xfId="1" applyFont="1" applyBorder="1" applyAlignment="1" applyProtection="1">
      <alignment horizontal="left" vertical="top" wrapText="1"/>
      <protection locked="0"/>
    </xf>
    <xf numFmtId="0" fontId="13" fillId="0" borderId="5" xfId="1" applyFont="1" applyBorder="1" applyAlignment="1" applyProtection="1">
      <alignment horizontal="left" vertical="top" wrapText="1"/>
      <protection locked="0"/>
    </xf>
    <xf numFmtId="0" fontId="13" fillId="0" borderId="1" xfId="1" applyFont="1" applyBorder="1" applyAlignment="1" applyProtection="1">
      <alignment horizontal="left" vertical="top" wrapText="1"/>
      <protection locked="0"/>
    </xf>
    <xf numFmtId="0" fontId="13" fillId="0" borderId="9" xfId="1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_法適用_下水道事業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F5-4641-AECF-469AA909C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0.13</c:v>
                </c:pt>
                <c:pt idx="2">
                  <c:v>0.36</c:v>
                </c:pt>
                <c:pt idx="3">
                  <c:v>0.39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F5-4641-AECF-469AA909C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34.200000000000003</c:v>
                </c:pt>
                <c:pt idx="1">
                  <c:v>32.97</c:v>
                </c:pt>
                <c:pt idx="2">
                  <c:v>32.26</c:v>
                </c:pt>
                <c:pt idx="3">
                  <c:v>32.39</c:v>
                </c:pt>
                <c:pt idx="4">
                  <c:v>32.57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EB-426C-8CE5-2A5406924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43.36</c:v>
                </c:pt>
                <c:pt idx="1">
                  <c:v>42.56</c:v>
                </c:pt>
                <c:pt idx="2">
                  <c:v>42.47</c:v>
                </c:pt>
                <c:pt idx="3">
                  <c:v>42.4</c:v>
                </c:pt>
                <c:pt idx="4">
                  <c:v>42.28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EB-426C-8CE5-2A5406924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87.49</c:v>
                </c:pt>
                <c:pt idx="1">
                  <c:v>87.7</c:v>
                </c:pt>
                <c:pt idx="2">
                  <c:v>87.87</c:v>
                </c:pt>
                <c:pt idx="3">
                  <c:v>88.23</c:v>
                </c:pt>
                <c:pt idx="4">
                  <c:v>88.35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80-4717-93BC-617528337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83.06</c:v>
                </c:pt>
                <c:pt idx="1">
                  <c:v>83.32</c:v>
                </c:pt>
                <c:pt idx="2">
                  <c:v>83.75</c:v>
                </c:pt>
                <c:pt idx="3">
                  <c:v>84.19</c:v>
                </c:pt>
                <c:pt idx="4">
                  <c:v>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80-4717-93BC-617528337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108.52</c:v>
                </c:pt>
                <c:pt idx="1">
                  <c:v>112.62</c:v>
                </c:pt>
                <c:pt idx="2">
                  <c:v>126.05</c:v>
                </c:pt>
                <c:pt idx="3">
                  <c:v>106.18</c:v>
                </c:pt>
                <c:pt idx="4">
                  <c:v>128.27000000000001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2A-47E3-9FAB-AEC4BB8EB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102.13</c:v>
                </c:pt>
                <c:pt idx="1">
                  <c:v>101.72</c:v>
                </c:pt>
                <c:pt idx="2">
                  <c:v>102.73</c:v>
                </c:pt>
                <c:pt idx="3">
                  <c:v>105.78</c:v>
                </c:pt>
                <c:pt idx="4">
                  <c:v>106.09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2A-47E3-9FAB-AEC4BB8EB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40.01</c:v>
                </c:pt>
                <c:pt idx="1">
                  <c:v>41.92</c:v>
                </c:pt>
                <c:pt idx="2">
                  <c:v>43.82</c:v>
                </c:pt>
                <c:pt idx="3">
                  <c:v>45.82</c:v>
                </c:pt>
                <c:pt idx="4">
                  <c:v>46.84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B2-4A1A-8A97-CBAAAB5B2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23.93</c:v>
                </c:pt>
                <c:pt idx="1">
                  <c:v>24.68</c:v>
                </c:pt>
                <c:pt idx="2">
                  <c:v>24.68</c:v>
                </c:pt>
                <c:pt idx="3">
                  <c:v>21.36</c:v>
                </c:pt>
                <c:pt idx="4">
                  <c:v>22.79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B2-4A1A-8A97-CBAAAB5B2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E-40DD-A383-14F6749F9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0.01</c:v>
                </c:pt>
                <c:pt idx="2">
                  <c:v>8.6199999999999992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AE-40DD-A383-14F6749F9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7-4C83-9DCD-B9AD054D9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109.51</c:v>
                </c:pt>
                <c:pt idx="1">
                  <c:v>112.88</c:v>
                </c:pt>
                <c:pt idx="2">
                  <c:v>94.97</c:v>
                </c:pt>
                <c:pt idx="3">
                  <c:v>63.96</c:v>
                </c:pt>
                <c:pt idx="4">
                  <c:v>69.42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E7-4C83-9DCD-B9AD054D9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32.74</c:v>
                </c:pt>
                <c:pt idx="1">
                  <c:v>25.57</c:v>
                </c:pt>
                <c:pt idx="2">
                  <c:v>22.9</c:v>
                </c:pt>
                <c:pt idx="3">
                  <c:v>21.39</c:v>
                </c:pt>
                <c:pt idx="4">
                  <c:v>43.68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1-45B0-9733-A6BE1FE09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47.44</c:v>
                </c:pt>
                <c:pt idx="1">
                  <c:v>49.18</c:v>
                </c:pt>
                <c:pt idx="2">
                  <c:v>47.72</c:v>
                </c:pt>
                <c:pt idx="3">
                  <c:v>44.24</c:v>
                </c:pt>
                <c:pt idx="4">
                  <c:v>43.07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E1-45B0-9733-A6BE1FE09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1606.16</c:v>
                </c:pt>
                <c:pt idx="1">
                  <c:v>1845.91</c:v>
                </c:pt>
                <c:pt idx="2">
                  <c:v>1693.26</c:v>
                </c:pt>
                <c:pt idx="3">
                  <c:v>1586.52</c:v>
                </c:pt>
                <c:pt idx="4">
                  <c:v>1548.49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BC-45BF-A453-A5F88BD54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1243.71</c:v>
                </c:pt>
                <c:pt idx="1">
                  <c:v>1194.1500000000001</c:v>
                </c:pt>
                <c:pt idx="2">
                  <c:v>1206.79</c:v>
                </c:pt>
                <c:pt idx="3">
                  <c:v>1258.43</c:v>
                </c:pt>
                <c:pt idx="4">
                  <c:v>1163.75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BC-45BF-A453-A5F88BD54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99.53</c:v>
                </c:pt>
                <c:pt idx="1">
                  <c:v>99.4</c:v>
                </c:pt>
                <c:pt idx="2">
                  <c:v>99.81</c:v>
                </c:pt>
                <c:pt idx="3">
                  <c:v>99.81</c:v>
                </c:pt>
                <c:pt idx="4">
                  <c:v>99.81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41-48C9-AAEB-0FD9C41AB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74.3</c:v>
                </c:pt>
                <c:pt idx="1">
                  <c:v>72.260000000000005</c:v>
                </c:pt>
                <c:pt idx="2">
                  <c:v>71.84</c:v>
                </c:pt>
                <c:pt idx="3">
                  <c:v>73.36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41-48C9-AAEB-0FD9C41AB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240.47</c:v>
                </c:pt>
                <c:pt idx="1">
                  <c:v>219.14</c:v>
                </c:pt>
                <c:pt idx="2">
                  <c:v>218.74</c:v>
                </c:pt>
                <c:pt idx="3">
                  <c:v>219.48</c:v>
                </c:pt>
                <c:pt idx="4">
                  <c:v>219.15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0-4C4B-817A-76FFB099C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221.81</c:v>
                </c:pt>
                <c:pt idx="1">
                  <c:v>230.02</c:v>
                </c:pt>
                <c:pt idx="2">
                  <c:v>228.47</c:v>
                </c:pt>
                <c:pt idx="3">
                  <c:v>224.88</c:v>
                </c:pt>
                <c:pt idx="4">
                  <c:v>228.64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0-4C4B-817A-76FFB099C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【105.35】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【63.89】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【44.07】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【1,201.79】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【85.24】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【42.57】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【216.39】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【75.31】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【25.87】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【0.01】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【0.15】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90" zoomScaleNormal="90" workbookViewId="0">
      <selection activeCell="B2" sqref="B2:BZ4"/>
    </sheetView>
  </sheetViews>
  <sheetFormatPr defaultColWidth="2.625" defaultRowHeight="13.5" x14ac:dyDescent="0.1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51" t="s">
        <v>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</row>
    <row r="3" spans="1:78" ht="9.75" customHeight="1" x14ac:dyDescent="0.15">
      <c r="A3" s="2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</row>
    <row r="4" spans="1:78" ht="9.75" customHeight="1" x14ac:dyDescent="0.15">
      <c r="A4" s="2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石川県　宝達志水町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8</v>
      </c>
      <c r="C7" s="30"/>
      <c r="D7" s="30"/>
      <c r="E7" s="30"/>
      <c r="F7" s="30"/>
      <c r="G7" s="30"/>
      <c r="H7" s="30"/>
      <c r="I7" s="30" t="s">
        <v>15</v>
      </c>
      <c r="J7" s="30"/>
      <c r="K7" s="30"/>
      <c r="L7" s="30"/>
      <c r="M7" s="30"/>
      <c r="N7" s="30"/>
      <c r="O7" s="30"/>
      <c r="P7" s="30" t="s">
        <v>7</v>
      </c>
      <c r="Q7" s="30"/>
      <c r="R7" s="30"/>
      <c r="S7" s="30"/>
      <c r="T7" s="30"/>
      <c r="U7" s="30"/>
      <c r="V7" s="30"/>
      <c r="W7" s="30" t="s">
        <v>17</v>
      </c>
      <c r="X7" s="30"/>
      <c r="Y7" s="30"/>
      <c r="Z7" s="30"/>
      <c r="AA7" s="30"/>
      <c r="AB7" s="30"/>
      <c r="AC7" s="30"/>
      <c r="AD7" s="30" t="s">
        <v>6</v>
      </c>
      <c r="AE7" s="30"/>
      <c r="AF7" s="30"/>
      <c r="AG7" s="30"/>
      <c r="AH7" s="30"/>
      <c r="AI7" s="30"/>
      <c r="AJ7" s="30"/>
      <c r="AK7" s="3"/>
      <c r="AL7" s="30" t="s">
        <v>18</v>
      </c>
      <c r="AM7" s="30"/>
      <c r="AN7" s="30"/>
      <c r="AO7" s="30"/>
      <c r="AP7" s="30"/>
      <c r="AQ7" s="30"/>
      <c r="AR7" s="30"/>
      <c r="AS7" s="30"/>
      <c r="AT7" s="30" t="s">
        <v>12</v>
      </c>
      <c r="AU7" s="30"/>
      <c r="AV7" s="30"/>
      <c r="AW7" s="30"/>
      <c r="AX7" s="30"/>
      <c r="AY7" s="30"/>
      <c r="AZ7" s="30"/>
      <c r="BA7" s="30"/>
      <c r="BB7" s="30" t="s">
        <v>19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20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4" t="str">
        <f>データ!I6</f>
        <v>法適用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特定環境保全公共下水道</v>
      </c>
      <c r="Q8" s="34"/>
      <c r="R8" s="34"/>
      <c r="S8" s="34"/>
      <c r="T8" s="34"/>
      <c r="U8" s="34"/>
      <c r="V8" s="34"/>
      <c r="W8" s="34" t="str">
        <f>データ!L6</f>
        <v>D2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12541</v>
      </c>
      <c r="AM8" s="36"/>
      <c r="AN8" s="36"/>
      <c r="AO8" s="36"/>
      <c r="AP8" s="36"/>
      <c r="AQ8" s="36"/>
      <c r="AR8" s="36"/>
      <c r="AS8" s="36"/>
      <c r="AT8" s="37">
        <f>データ!T6</f>
        <v>111.51</v>
      </c>
      <c r="AU8" s="37"/>
      <c r="AV8" s="37"/>
      <c r="AW8" s="37"/>
      <c r="AX8" s="37"/>
      <c r="AY8" s="37"/>
      <c r="AZ8" s="37"/>
      <c r="BA8" s="37"/>
      <c r="BB8" s="37">
        <f>データ!U6</f>
        <v>112.47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14</v>
      </c>
      <c r="BM8" s="39"/>
      <c r="BN8" s="40" t="s">
        <v>22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15">
      <c r="A9" s="2"/>
      <c r="B9" s="30" t="s">
        <v>24</v>
      </c>
      <c r="C9" s="30"/>
      <c r="D9" s="30"/>
      <c r="E9" s="30"/>
      <c r="F9" s="30"/>
      <c r="G9" s="30"/>
      <c r="H9" s="30"/>
      <c r="I9" s="30" t="s">
        <v>25</v>
      </c>
      <c r="J9" s="30"/>
      <c r="K9" s="30"/>
      <c r="L9" s="30"/>
      <c r="M9" s="30"/>
      <c r="N9" s="30"/>
      <c r="O9" s="30"/>
      <c r="P9" s="30" t="s">
        <v>27</v>
      </c>
      <c r="Q9" s="30"/>
      <c r="R9" s="30"/>
      <c r="S9" s="30"/>
      <c r="T9" s="30"/>
      <c r="U9" s="30"/>
      <c r="V9" s="30"/>
      <c r="W9" s="30" t="s">
        <v>28</v>
      </c>
      <c r="X9" s="30"/>
      <c r="Y9" s="30"/>
      <c r="Z9" s="30"/>
      <c r="AA9" s="30"/>
      <c r="AB9" s="30"/>
      <c r="AC9" s="30"/>
      <c r="AD9" s="30" t="s">
        <v>23</v>
      </c>
      <c r="AE9" s="30"/>
      <c r="AF9" s="30"/>
      <c r="AG9" s="30"/>
      <c r="AH9" s="30"/>
      <c r="AI9" s="30"/>
      <c r="AJ9" s="30"/>
      <c r="AK9" s="3"/>
      <c r="AL9" s="30" t="s">
        <v>31</v>
      </c>
      <c r="AM9" s="30"/>
      <c r="AN9" s="30"/>
      <c r="AO9" s="30"/>
      <c r="AP9" s="30"/>
      <c r="AQ9" s="30"/>
      <c r="AR9" s="30"/>
      <c r="AS9" s="30"/>
      <c r="AT9" s="30" t="s">
        <v>32</v>
      </c>
      <c r="AU9" s="30"/>
      <c r="AV9" s="30"/>
      <c r="AW9" s="30"/>
      <c r="AX9" s="30"/>
      <c r="AY9" s="30"/>
      <c r="AZ9" s="30"/>
      <c r="BA9" s="30"/>
      <c r="BB9" s="30" t="s">
        <v>35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36</v>
      </c>
      <c r="BM9" s="43"/>
      <c r="BN9" s="44" t="s">
        <v>38</v>
      </c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5"/>
    </row>
    <row r="10" spans="1:78" ht="18.75" customHeight="1" x14ac:dyDescent="0.15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>
        <f>データ!O6</f>
        <v>51.55</v>
      </c>
      <c r="J10" s="37"/>
      <c r="K10" s="37"/>
      <c r="L10" s="37"/>
      <c r="M10" s="37"/>
      <c r="N10" s="37"/>
      <c r="O10" s="37"/>
      <c r="P10" s="37">
        <f>データ!P6</f>
        <v>70.180000000000007</v>
      </c>
      <c r="Q10" s="37"/>
      <c r="R10" s="37"/>
      <c r="S10" s="37"/>
      <c r="T10" s="37"/>
      <c r="U10" s="37"/>
      <c r="V10" s="37"/>
      <c r="W10" s="37">
        <f>データ!Q6</f>
        <v>90.02</v>
      </c>
      <c r="X10" s="37"/>
      <c r="Y10" s="37"/>
      <c r="Z10" s="37"/>
      <c r="AA10" s="37"/>
      <c r="AB10" s="37"/>
      <c r="AC10" s="37"/>
      <c r="AD10" s="36">
        <f>データ!R6</f>
        <v>4510</v>
      </c>
      <c r="AE10" s="36"/>
      <c r="AF10" s="36"/>
      <c r="AG10" s="36"/>
      <c r="AH10" s="36"/>
      <c r="AI10" s="36"/>
      <c r="AJ10" s="36"/>
      <c r="AK10" s="2"/>
      <c r="AL10" s="36">
        <f>データ!V6</f>
        <v>8697</v>
      </c>
      <c r="AM10" s="36"/>
      <c r="AN10" s="36"/>
      <c r="AO10" s="36"/>
      <c r="AP10" s="36"/>
      <c r="AQ10" s="36"/>
      <c r="AR10" s="36"/>
      <c r="AS10" s="36"/>
      <c r="AT10" s="37">
        <f>データ!W6</f>
        <v>3.8</v>
      </c>
      <c r="AU10" s="37"/>
      <c r="AV10" s="37"/>
      <c r="AW10" s="37"/>
      <c r="AX10" s="37"/>
      <c r="AY10" s="37"/>
      <c r="AZ10" s="37"/>
      <c r="BA10" s="37"/>
      <c r="BB10" s="37">
        <f>データ!X6</f>
        <v>2288.6799999999998</v>
      </c>
      <c r="BC10" s="37"/>
      <c r="BD10" s="37"/>
      <c r="BE10" s="37"/>
      <c r="BF10" s="37"/>
      <c r="BG10" s="37"/>
      <c r="BH10" s="37"/>
      <c r="BI10" s="37"/>
      <c r="BJ10" s="2"/>
      <c r="BK10" s="2"/>
      <c r="BL10" s="46" t="s">
        <v>39</v>
      </c>
      <c r="BM10" s="47"/>
      <c r="BN10" s="48" t="s">
        <v>5</v>
      </c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40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 x14ac:dyDescent="0.15">
      <c r="A14" s="2"/>
      <c r="B14" s="54" t="s">
        <v>30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41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 x14ac:dyDescent="0.15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11"/>
      <c r="BK16" s="2"/>
      <c r="BL16" s="66" t="s">
        <v>114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11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11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11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11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11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11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11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11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11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11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11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11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11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11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11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11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11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0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0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0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1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0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0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0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1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11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11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11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11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11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11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11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11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11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11"/>
      <c r="BK45" s="2"/>
      <c r="BL45" s="60" t="s">
        <v>43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11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11"/>
      <c r="BK47" s="2"/>
      <c r="BL47" s="66" t="s">
        <v>113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11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11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11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11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11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11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11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11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0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0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0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1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0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0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0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1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10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10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10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11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 x14ac:dyDescent="0.15">
      <c r="A59" s="2"/>
      <c r="B59" s="5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12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 x14ac:dyDescent="0.15">
      <c r="A60" s="2"/>
      <c r="B60" s="57" t="s">
        <v>11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 x14ac:dyDescent="0.15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11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11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11"/>
      <c r="BK64" s="2"/>
      <c r="BL64" s="60" t="s">
        <v>10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11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11"/>
      <c r="BK66" s="2"/>
      <c r="BL66" s="66" t="s">
        <v>93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11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11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11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11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11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11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11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11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11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11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11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11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0"/>
      <c r="V79" s="10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0"/>
      <c r="AP79" s="10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11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0"/>
      <c r="V80" s="10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0"/>
      <c r="AP80" s="10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11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 x14ac:dyDescent="0.15">
      <c r="A81" s="2"/>
      <c r="B81" s="4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2"/>
      <c r="V81" s="2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2"/>
      <c r="AP81" s="2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2"/>
      <c r="BJ81" s="11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 x14ac:dyDescent="0.15">
      <c r="A82" s="2"/>
      <c r="B82" s="5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12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 x14ac:dyDescent="0.15">
      <c r="C83" s="50" t="s">
        <v>44</v>
      </c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</row>
    <row r="84" spans="1:78" hidden="1" x14ac:dyDescent="0.15">
      <c r="B84" s="6" t="s">
        <v>45</v>
      </c>
      <c r="C84" s="6"/>
      <c r="D84" s="6"/>
      <c r="E84" s="6" t="s">
        <v>47</v>
      </c>
      <c r="F84" s="6" t="s">
        <v>48</v>
      </c>
      <c r="G84" s="6" t="s">
        <v>49</v>
      </c>
      <c r="H84" s="6" t="s">
        <v>42</v>
      </c>
      <c r="I84" s="6" t="s">
        <v>9</v>
      </c>
      <c r="J84" s="6" t="s">
        <v>50</v>
      </c>
      <c r="K84" s="6" t="s">
        <v>51</v>
      </c>
      <c r="L84" s="6" t="s">
        <v>34</v>
      </c>
      <c r="M84" s="6" t="s">
        <v>37</v>
      </c>
      <c r="N84" s="6" t="s">
        <v>53</v>
      </c>
      <c r="O84" s="6" t="s">
        <v>55</v>
      </c>
    </row>
    <row r="85" spans="1:78" hidden="1" x14ac:dyDescent="0.15">
      <c r="B85" s="6"/>
      <c r="C85" s="6"/>
      <c r="D85" s="6"/>
      <c r="E85" s="6" t="str">
        <f>データ!AI6</f>
        <v>【105.35】</v>
      </c>
      <c r="F85" s="6" t="str">
        <f>データ!AT6</f>
        <v>【63.89】</v>
      </c>
      <c r="G85" s="6" t="str">
        <f>データ!BE6</f>
        <v>【44.07】</v>
      </c>
      <c r="H85" s="6" t="str">
        <f>データ!BP6</f>
        <v>【1,201.79】</v>
      </c>
      <c r="I85" s="6" t="str">
        <f>データ!CA6</f>
        <v>【75.31】</v>
      </c>
      <c r="J85" s="6" t="str">
        <f>データ!CL6</f>
        <v>【216.39】</v>
      </c>
      <c r="K85" s="6" t="str">
        <f>データ!CW6</f>
        <v>【42.57】</v>
      </c>
      <c r="L85" s="6" t="str">
        <f>データ!DH6</f>
        <v>【85.24】</v>
      </c>
      <c r="M85" s="6" t="str">
        <f>データ!DS6</f>
        <v>【25.87】</v>
      </c>
      <c r="N85" s="6" t="str">
        <f>データ!ED6</f>
        <v>【0.01】</v>
      </c>
      <c r="O85" s="6" t="str">
        <f>データ!EO6</f>
        <v>【0.15】</v>
      </c>
    </row>
  </sheetData>
  <sheetProtection algorithmName="SHA-512" hashValue="emIvUHCUeANFJ9MaqFWdOPnpHc9ScaEpy+IKHRg4GFVCSso1O0cxhi2ffmy3BQ7uzG3t5nAXZTRGSd9C/fb0/w==" saltValue="0enoy+am0Mi34KXKmB1NVQ==" spinCount="100000" sheet="1" objects="1" scenarios="1" formatCells="0" formatColumns="0" formatRows="0"/>
  <mergeCells count="51">
    <mergeCell ref="C83:BJ83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  <mergeCell ref="AL10:AS10"/>
    <mergeCell ref="AT10:BA10"/>
    <mergeCell ref="BB10:BI10"/>
    <mergeCell ref="BL10:BM10"/>
    <mergeCell ref="BN10:BY10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N9:BY9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AD7:AJ7"/>
    <mergeCell ref="AL7:AS7"/>
    <mergeCell ref="AT7:BA7"/>
    <mergeCell ref="BB7:BI7"/>
    <mergeCell ref="BL7:BY7"/>
    <mergeCell ref="B6:AC6"/>
    <mergeCell ref="B7:H7"/>
    <mergeCell ref="I7:O7"/>
    <mergeCell ref="P7:V7"/>
    <mergeCell ref="W7:AC7"/>
  </mergeCells>
  <phoneticPr fontId="2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14" t="s">
        <v>57</v>
      </c>
      <c r="B2" s="14">
        <f t="shared" ref="B2:EO2" si="0">COLUMN()-1</f>
        <v>1</v>
      </c>
      <c r="C2" s="14">
        <f t="shared" si="0"/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si="0"/>
        <v>71</v>
      </c>
      <c r="BU2" s="14">
        <f t="shared" si="0"/>
        <v>72</v>
      </c>
      <c r="BV2" s="14">
        <f t="shared" si="0"/>
        <v>73</v>
      </c>
      <c r="BW2" s="14">
        <f t="shared" si="0"/>
        <v>74</v>
      </c>
      <c r="BX2" s="14">
        <f t="shared" si="0"/>
        <v>75</v>
      </c>
      <c r="BY2" s="14">
        <f t="shared" si="0"/>
        <v>76</v>
      </c>
      <c r="BZ2" s="14">
        <f t="shared" si="0"/>
        <v>77</v>
      </c>
      <c r="CA2" s="14">
        <f t="shared" si="0"/>
        <v>78</v>
      </c>
      <c r="CB2" s="14">
        <f t="shared" si="0"/>
        <v>79</v>
      </c>
      <c r="CC2" s="14">
        <f t="shared" si="0"/>
        <v>80</v>
      </c>
      <c r="CD2" s="14">
        <f t="shared" si="0"/>
        <v>81</v>
      </c>
      <c r="CE2" s="14">
        <f t="shared" si="0"/>
        <v>82</v>
      </c>
      <c r="CF2" s="14">
        <f t="shared" si="0"/>
        <v>83</v>
      </c>
      <c r="CG2" s="14">
        <f t="shared" si="0"/>
        <v>84</v>
      </c>
      <c r="CH2" s="14">
        <f t="shared" si="0"/>
        <v>85</v>
      </c>
      <c r="CI2" s="14">
        <f t="shared" si="0"/>
        <v>86</v>
      </c>
      <c r="CJ2" s="14">
        <f t="shared" si="0"/>
        <v>87</v>
      </c>
      <c r="CK2" s="14">
        <f t="shared" si="0"/>
        <v>88</v>
      </c>
      <c r="CL2" s="14">
        <f t="shared" si="0"/>
        <v>89</v>
      </c>
      <c r="CM2" s="14">
        <f t="shared" si="0"/>
        <v>90</v>
      </c>
      <c r="CN2" s="14">
        <f t="shared" si="0"/>
        <v>91</v>
      </c>
      <c r="CO2" s="14">
        <f t="shared" si="0"/>
        <v>92</v>
      </c>
      <c r="CP2" s="14">
        <f t="shared" si="0"/>
        <v>93</v>
      </c>
      <c r="CQ2" s="14">
        <f t="shared" si="0"/>
        <v>94</v>
      </c>
      <c r="CR2" s="14">
        <f t="shared" si="0"/>
        <v>95</v>
      </c>
      <c r="CS2" s="14">
        <f t="shared" si="0"/>
        <v>96</v>
      </c>
      <c r="CT2" s="14">
        <f t="shared" si="0"/>
        <v>97</v>
      </c>
      <c r="CU2" s="14">
        <f t="shared" si="0"/>
        <v>98</v>
      </c>
      <c r="CV2" s="14">
        <f t="shared" si="0"/>
        <v>99</v>
      </c>
      <c r="CW2" s="14">
        <f t="shared" si="0"/>
        <v>100</v>
      </c>
      <c r="CX2" s="14">
        <f t="shared" si="0"/>
        <v>101</v>
      </c>
      <c r="CY2" s="14">
        <f t="shared" si="0"/>
        <v>102</v>
      </c>
      <c r="CZ2" s="14">
        <f t="shared" si="0"/>
        <v>103</v>
      </c>
      <c r="DA2" s="14">
        <f t="shared" si="0"/>
        <v>104</v>
      </c>
      <c r="DB2" s="14">
        <f t="shared" si="0"/>
        <v>105</v>
      </c>
      <c r="DC2" s="14">
        <f t="shared" si="0"/>
        <v>106</v>
      </c>
      <c r="DD2" s="14">
        <f t="shared" si="0"/>
        <v>107</v>
      </c>
      <c r="DE2" s="14">
        <f t="shared" si="0"/>
        <v>108</v>
      </c>
      <c r="DF2" s="14">
        <f t="shared" si="0"/>
        <v>109</v>
      </c>
      <c r="DG2" s="14">
        <f t="shared" si="0"/>
        <v>110</v>
      </c>
      <c r="DH2" s="14">
        <f t="shared" si="0"/>
        <v>111</v>
      </c>
      <c r="DI2" s="14">
        <f t="shared" si="0"/>
        <v>112</v>
      </c>
      <c r="DJ2" s="14">
        <f t="shared" si="0"/>
        <v>113</v>
      </c>
      <c r="DK2" s="14">
        <f t="shared" si="0"/>
        <v>114</v>
      </c>
      <c r="DL2" s="14">
        <f t="shared" si="0"/>
        <v>115</v>
      </c>
      <c r="DM2" s="14">
        <f t="shared" si="0"/>
        <v>116</v>
      </c>
      <c r="DN2" s="14">
        <f t="shared" si="0"/>
        <v>117</v>
      </c>
      <c r="DO2" s="14">
        <f t="shared" si="0"/>
        <v>118</v>
      </c>
      <c r="DP2" s="14">
        <f t="shared" si="0"/>
        <v>119</v>
      </c>
      <c r="DQ2" s="14">
        <f t="shared" si="0"/>
        <v>120</v>
      </c>
      <c r="DR2" s="14">
        <f t="shared" si="0"/>
        <v>121</v>
      </c>
      <c r="DS2" s="14">
        <f t="shared" si="0"/>
        <v>122</v>
      </c>
      <c r="DT2" s="14">
        <f t="shared" si="0"/>
        <v>123</v>
      </c>
      <c r="DU2" s="14">
        <f t="shared" si="0"/>
        <v>124</v>
      </c>
      <c r="DV2" s="14">
        <f t="shared" si="0"/>
        <v>125</v>
      </c>
      <c r="DW2" s="14">
        <f t="shared" si="0"/>
        <v>126</v>
      </c>
      <c r="DX2" s="14">
        <f t="shared" si="0"/>
        <v>127</v>
      </c>
      <c r="DY2" s="14">
        <f t="shared" si="0"/>
        <v>128</v>
      </c>
      <c r="DZ2" s="14">
        <f t="shared" si="0"/>
        <v>129</v>
      </c>
      <c r="EA2" s="14">
        <f t="shared" si="0"/>
        <v>130</v>
      </c>
      <c r="EB2" s="14">
        <f t="shared" si="0"/>
        <v>131</v>
      </c>
      <c r="EC2" s="14">
        <f t="shared" si="0"/>
        <v>132</v>
      </c>
      <c r="ED2" s="14">
        <f t="shared" si="0"/>
        <v>133</v>
      </c>
      <c r="EE2" s="14">
        <f t="shared" si="0"/>
        <v>134</v>
      </c>
      <c r="EF2" s="14">
        <f t="shared" si="0"/>
        <v>135</v>
      </c>
      <c r="EG2" s="14">
        <f t="shared" si="0"/>
        <v>136</v>
      </c>
      <c r="EH2" s="14">
        <f t="shared" si="0"/>
        <v>137</v>
      </c>
      <c r="EI2" s="14">
        <f t="shared" si="0"/>
        <v>138</v>
      </c>
      <c r="EJ2" s="14">
        <f t="shared" si="0"/>
        <v>139</v>
      </c>
      <c r="EK2" s="14">
        <f t="shared" si="0"/>
        <v>140</v>
      </c>
      <c r="EL2" s="14">
        <f t="shared" si="0"/>
        <v>141</v>
      </c>
      <c r="EM2" s="14">
        <f t="shared" si="0"/>
        <v>142</v>
      </c>
      <c r="EN2" s="14">
        <f t="shared" si="0"/>
        <v>143</v>
      </c>
      <c r="EO2" s="14">
        <f t="shared" si="0"/>
        <v>144</v>
      </c>
    </row>
    <row r="3" spans="1:148" x14ac:dyDescent="0.15">
      <c r="A3" s="14" t="s">
        <v>21</v>
      </c>
      <c r="B3" s="16" t="s">
        <v>33</v>
      </c>
      <c r="C3" s="16" t="s">
        <v>59</v>
      </c>
      <c r="D3" s="16" t="s">
        <v>60</v>
      </c>
      <c r="E3" s="16" t="s">
        <v>4</v>
      </c>
      <c r="F3" s="16" t="s">
        <v>3</v>
      </c>
      <c r="G3" s="16" t="s">
        <v>26</v>
      </c>
      <c r="H3" s="74" t="s">
        <v>61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6"/>
      <c r="Y3" s="72" t="s">
        <v>54</v>
      </c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 t="s">
        <v>11</v>
      </c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</row>
    <row r="4" spans="1:148" x14ac:dyDescent="0.15">
      <c r="A4" s="14" t="s">
        <v>62</v>
      </c>
      <c r="B4" s="17"/>
      <c r="C4" s="17"/>
      <c r="D4" s="17"/>
      <c r="E4" s="17"/>
      <c r="F4" s="17"/>
      <c r="G4" s="17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9"/>
      <c r="Y4" s="73" t="s">
        <v>52</v>
      </c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 t="s">
        <v>46</v>
      </c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 t="s">
        <v>29</v>
      </c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 t="s">
        <v>64</v>
      </c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 t="s">
        <v>16</v>
      </c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 t="s">
        <v>63</v>
      </c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 t="s">
        <v>1</v>
      </c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 t="s">
        <v>65</v>
      </c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 t="s">
        <v>66</v>
      </c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 t="s">
        <v>67</v>
      </c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 t="s">
        <v>68</v>
      </c>
      <c r="EF4" s="73"/>
      <c r="EG4" s="73"/>
      <c r="EH4" s="73"/>
      <c r="EI4" s="73"/>
      <c r="EJ4" s="73"/>
      <c r="EK4" s="73"/>
      <c r="EL4" s="73"/>
      <c r="EM4" s="73"/>
      <c r="EN4" s="73"/>
      <c r="EO4" s="73"/>
    </row>
    <row r="5" spans="1:148" x14ac:dyDescent="0.15">
      <c r="A5" s="14" t="s">
        <v>69</v>
      </c>
      <c r="B5" s="18"/>
      <c r="C5" s="18"/>
      <c r="D5" s="18"/>
      <c r="E5" s="18"/>
      <c r="F5" s="18"/>
      <c r="G5" s="18"/>
      <c r="H5" s="23" t="s">
        <v>58</v>
      </c>
      <c r="I5" s="23" t="s">
        <v>70</v>
      </c>
      <c r="J5" s="23" t="s">
        <v>71</v>
      </c>
      <c r="K5" s="23" t="s">
        <v>72</v>
      </c>
      <c r="L5" s="23" t="s">
        <v>73</v>
      </c>
      <c r="M5" s="23" t="s">
        <v>6</v>
      </c>
      <c r="N5" s="23" t="s">
        <v>74</v>
      </c>
      <c r="O5" s="23" t="s">
        <v>75</v>
      </c>
      <c r="P5" s="23" t="s">
        <v>76</v>
      </c>
      <c r="Q5" s="23" t="s">
        <v>77</v>
      </c>
      <c r="R5" s="23" t="s">
        <v>78</v>
      </c>
      <c r="S5" s="23" t="s">
        <v>79</v>
      </c>
      <c r="T5" s="23" t="s">
        <v>80</v>
      </c>
      <c r="U5" s="23" t="s">
        <v>0</v>
      </c>
      <c r="V5" s="23" t="s">
        <v>81</v>
      </c>
      <c r="W5" s="23" t="s">
        <v>82</v>
      </c>
      <c r="X5" s="23" t="s">
        <v>83</v>
      </c>
      <c r="Y5" s="23" t="s">
        <v>84</v>
      </c>
      <c r="Z5" s="23" t="s">
        <v>85</v>
      </c>
      <c r="AA5" s="23" t="s">
        <v>86</v>
      </c>
      <c r="AB5" s="23" t="s">
        <v>87</v>
      </c>
      <c r="AC5" s="23" t="s">
        <v>88</v>
      </c>
      <c r="AD5" s="23" t="s">
        <v>90</v>
      </c>
      <c r="AE5" s="23" t="s">
        <v>91</v>
      </c>
      <c r="AF5" s="23" t="s">
        <v>92</v>
      </c>
      <c r="AG5" s="23" t="s">
        <v>94</v>
      </c>
      <c r="AH5" s="23" t="s">
        <v>95</v>
      </c>
      <c r="AI5" s="23" t="s">
        <v>45</v>
      </c>
      <c r="AJ5" s="23" t="s">
        <v>84</v>
      </c>
      <c r="AK5" s="23" t="s">
        <v>85</v>
      </c>
      <c r="AL5" s="23" t="s">
        <v>86</v>
      </c>
      <c r="AM5" s="23" t="s">
        <v>87</v>
      </c>
      <c r="AN5" s="23" t="s">
        <v>88</v>
      </c>
      <c r="AO5" s="23" t="s">
        <v>90</v>
      </c>
      <c r="AP5" s="23" t="s">
        <v>91</v>
      </c>
      <c r="AQ5" s="23" t="s">
        <v>92</v>
      </c>
      <c r="AR5" s="23" t="s">
        <v>94</v>
      </c>
      <c r="AS5" s="23" t="s">
        <v>95</v>
      </c>
      <c r="AT5" s="23" t="s">
        <v>89</v>
      </c>
      <c r="AU5" s="23" t="s">
        <v>84</v>
      </c>
      <c r="AV5" s="23" t="s">
        <v>85</v>
      </c>
      <c r="AW5" s="23" t="s">
        <v>86</v>
      </c>
      <c r="AX5" s="23" t="s">
        <v>87</v>
      </c>
      <c r="AY5" s="23" t="s">
        <v>88</v>
      </c>
      <c r="AZ5" s="23" t="s">
        <v>90</v>
      </c>
      <c r="BA5" s="23" t="s">
        <v>91</v>
      </c>
      <c r="BB5" s="23" t="s">
        <v>92</v>
      </c>
      <c r="BC5" s="23" t="s">
        <v>94</v>
      </c>
      <c r="BD5" s="23" t="s">
        <v>95</v>
      </c>
      <c r="BE5" s="23" t="s">
        <v>89</v>
      </c>
      <c r="BF5" s="23" t="s">
        <v>84</v>
      </c>
      <c r="BG5" s="23" t="s">
        <v>85</v>
      </c>
      <c r="BH5" s="23" t="s">
        <v>86</v>
      </c>
      <c r="BI5" s="23" t="s">
        <v>87</v>
      </c>
      <c r="BJ5" s="23" t="s">
        <v>88</v>
      </c>
      <c r="BK5" s="23" t="s">
        <v>90</v>
      </c>
      <c r="BL5" s="23" t="s">
        <v>91</v>
      </c>
      <c r="BM5" s="23" t="s">
        <v>92</v>
      </c>
      <c r="BN5" s="23" t="s">
        <v>94</v>
      </c>
      <c r="BO5" s="23" t="s">
        <v>95</v>
      </c>
      <c r="BP5" s="23" t="s">
        <v>89</v>
      </c>
      <c r="BQ5" s="23" t="s">
        <v>84</v>
      </c>
      <c r="BR5" s="23" t="s">
        <v>85</v>
      </c>
      <c r="BS5" s="23" t="s">
        <v>86</v>
      </c>
      <c r="BT5" s="23" t="s">
        <v>87</v>
      </c>
      <c r="BU5" s="23" t="s">
        <v>88</v>
      </c>
      <c r="BV5" s="23" t="s">
        <v>90</v>
      </c>
      <c r="BW5" s="23" t="s">
        <v>91</v>
      </c>
      <c r="BX5" s="23" t="s">
        <v>92</v>
      </c>
      <c r="BY5" s="23" t="s">
        <v>94</v>
      </c>
      <c r="BZ5" s="23" t="s">
        <v>95</v>
      </c>
      <c r="CA5" s="23" t="s">
        <v>89</v>
      </c>
      <c r="CB5" s="23" t="s">
        <v>84</v>
      </c>
      <c r="CC5" s="23" t="s">
        <v>85</v>
      </c>
      <c r="CD5" s="23" t="s">
        <v>86</v>
      </c>
      <c r="CE5" s="23" t="s">
        <v>87</v>
      </c>
      <c r="CF5" s="23" t="s">
        <v>88</v>
      </c>
      <c r="CG5" s="23" t="s">
        <v>90</v>
      </c>
      <c r="CH5" s="23" t="s">
        <v>91</v>
      </c>
      <c r="CI5" s="23" t="s">
        <v>92</v>
      </c>
      <c r="CJ5" s="23" t="s">
        <v>94</v>
      </c>
      <c r="CK5" s="23" t="s">
        <v>95</v>
      </c>
      <c r="CL5" s="23" t="s">
        <v>89</v>
      </c>
      <c r="CM5" s="23" t="s">
        <v>84</v>
      </c>
      <c r="CN5" s="23" t="s">
        <v>85</v>
      </c>
      <c r="CO5" s="23" t="s">
        <v>86</v>
      </c>
      <c r="CP5" s="23" t="s">
        <v>87</v>
      </c>
      <c r="CQ5" s="23" t="s">
        <v>88</v>
      </c>
      <c r="CR5" s="23" t="s">
        <v>90</v>
      </c>
      <c r="CS5" s="23" t="s">
        <v>91</v>
      </c>
      <c r="CT5" s="23" t="s">
        <v>92</v>
      </c>
      <c r="CU5" s="23" t="s">
        <v>94</v>
      </c>
      <c r="CV5" s="23" t="s">
        <v>95</v>
      </c>
      <c r="CW5" s="23" t="s">
        <v>89</v>
      </c>
      <c r="CX5" s="23" t="s">
        <v>84</v>
      </c>
      <c r="CY5" s="23" t="s">
        <v>85</v>
      </c>
      <c r="CZ5" s="23" t="s">
        <v>86</v>
      </c>
      <c r="DA5" s="23" t="s">
        <v>87</v>
      </c>
      <c r="DB5" s="23" t="s">
        <v>88</v>
      </c>
      <c r="DC5" s="23" t="s">
        <v>90</v>
      </c>
      <c r="DD5" s="23" t="s">
        <v>91</v>
      </c>
      <c r="DE5" s="23" t="s">
        <v>92</v>
      </c>
      <c r="DF5" s="23" t="s">
        <v>94</v>
      </c>
      <c r="DG5" s="23" t="s">
        <v>95</v>
      </c>
      <c r="DH5" s="23" t="s">
        <v>89</v>
      </c>
      <c r="DI5" s="23" t="s">
        <v>84</v>
      </c>
      <c r="DJ5" s="23" t="s">
        <v>85</v>
      </c>
      <c r="DK5" s="23" t="s">
        <v>86</v>
      </c>
      <c r="DL5" s="23" t="s">
        <v>87</v>
      </c>
      <c r="DM5" s="23" t="s">
        <v>88</v>
      </c>
      <c r="DN5" s="23" t="s">
        <v>90</v>
      </c>
      <c r="DO5" s="23" t="s">
        <v>91</v>
      </c>
      <c r="DP5" s="23" t="s">
        <v>92</v>
      </c>
      <c r="DQ5" s="23" t="s">
        <v>94</v>
      </c>
      <c r="DR5" s="23" t="s">
        <v>95</v>
      </c>
      <c r="DS5" s="23" t="s">
        <v>89</v>
      </c>
      <c r="DT5" s="23" t="s">
        <v>84</v>
      </c>
      <c r="DU5" s="23" t="s">
        <v>85</v>
      </c>
      <c r="DV5" s="23" t="s">
        <v>86</v>
      </c>
      <c r="DW5" s="23" t="s">
        <v>87</v>
      </c>
      <c r="DX5" s="23" t="s">
        <v>88</v>
      </c>
      <c r="DY5" s="23" t="s">
        <v>90</v>
      </c>
      <c r="DZ5" s="23" t="s">
        <v>91</v>
      </c>
      <c r="EA5" s="23" t="s">
        <v>92</v>
      </c>
      <c r="EB5" s="23" t="s">
        <v>94</v>
      </c>
      <c r="EC5" s="23" t="s">
        <v>95</v>
      </c>
      <c r="ED5" s="23" t="s">
        <v>89</v>
      </c>
      <c r="EE5" s="23" t="s">
        <v>84</v>
      </c>
      <c r="EF5" s="23" t="s">
        <v>85</v>
      </c>
      <c r="EG5" s="23" t="s">
        <v>86</v>
      </c>
      <c r="EH5" s="23" t="s">
        <v>87</v>
      </c>
      <c r="EI5" s="23" t="s">
        <v>88</v>
      </c>
      <c r="EJ5" s="23" t="s">
        <v>90</v>
      </c>
      <c r="EK5" s="23" t="s">
        <v>91</v>
      </c>
      <c r="EL5" s="23" t="s">
        <v>92</v>
      </c>
      <c r="EM5" s="23" t="s">
        <v>94</v>
      </c>
      <c r="EN5" s="23" t="s">
        <v>95</v>
      </c>
      <c r="EO5" s="23" t="s">
        <v>89</v>
      </c>
    </row>
    <row r="6" spans="1:148" s="13" customFormat="1" x14ac:dyDescent="0.15">
      <c r="A6" s="14" t="s">
        <v>96</v>
      </c>
      <c r="B6" s="19">
        <f t="shared" ref="B6:X6" si="1">B7</f>
        <v>2021</v>
      </c>
      <c r="C6" s="19">
        <f t="shared" si="1"/>
        <v>173860</v>
      </c>
      <c r="D6" s="19">
        <f t="shared" si="1"/>
        <v>46</v>
      </c>
      <c r="E6" s="19">
        <f t="shared" si="1"/>
        <v>17</v>
      </c>
      <c r="F6" s="19">
        <f t="shared" si="1"/>
        <v>4</v>
      </c>
      <c r="G6" s="19">
        <f t="shared" si="1"/>
        <v>0</v>
      </c>
      <c r="H6" s="19" t="str">
        <f t="shared" si="1"/>
        <v>石川県　宝達志水町</v>
      </c>
      <c r="I6" s="19" t="str">
        <f t="shared" si="1"/>
        <v>法適用</v>
      </c>
      <c r="J6" s="19" t="str">
        <f t="shared" si="1"/>
        <v>下水道事業</v>
      </c>
      <c r="K6" s="19" t="str">
        <f t="shared" si="1"/>
        <v>特定環境保全公共下水道</v>
      </c>
      <c r="L6" s="19" t="str">
        <f t="shared" si="1"/>
        <v>D2</v>
      </c>
      <c r="M6" s="19" t="str">
        <f t="shared" si="1"/>
        <v>非設置</v>
      </c>
      <c r="N6" s="24" t="str">
        <f t="shared" si="1"/>
        <v>-</v>
      </c>
      <c r="O6" s="24">
        <f t="shared" si="1"/>
        <v>51.55</v>
      </c>
      <c r="P6" s="24">
        <f t="shared" si="1"/>
        <v>70.180000000000007</v>
      </c>
      <c r="Q6" s="24">
        <f t="shared" si="1"/>
        <v>90.02</v>
      </c>
      <c r="R6" s="24">
        <f t="shared" si="1"/>
        <v>4510</v>
      </c>
      <c r="S6" s="24">
        <f t="shared" si="1"/>
        <v>12541</v>
      </c>
      <c r="T6" s="24">
        <f t="shared" si="1"/>
        <v>111.51</v>
      </c>
      <c r="U6" s="24">
        <f t="shared" si="1"/>
        <v>112.47</v>
      </c>
      <c r="V6" s="24">
        <f t="shared" si="1"/>
        <v>8697</v>
      </c>
      <c r="W6" s="24">
        <f t="shared" si="1"/>
        <v>3.8</v>
      </c>
      <c r="X6" s="24">
        <f t="shared" si="1"/>
        <v>2288.6799999999998</v>
      </c>
      <c r="Y6" s="28">
        <f t="shared" ref="Y6:AH6" si="2">IF(Y7="",NA(),Y7)</f>
        <v>108.52</v>
      </c>
      <c r="Z6" s="28">
        <f t="shared" si="2"/>
        <v>112.62</v>
      </c>
      <c r="AA6" s="28">
        <f t="shared" si="2"/>
        <v>126.05</v>
      </c>
      <c r="AB6" s="28">
        <f t="shared" si="2"/>
        <v>106.18</v>
      </c>
      <c r="AC6" s="28">
        <f t="shared" si="2"/>
        <v>128.27000000000001</v>
      </c>
      <c r="AD6" s="28">
        <f t="shared" si="2"/>
        <v>102.13</v>
      </c>
      <c r="AE6" s="28">
        <f t="shared" si="2"/>
        <v>101.72</v>
      </c>
      <c r="AF6" s="28">
        <f t="shared" si="2"/>
        <v>102.73</v>
      </c>
      <c r="AG6" s="28">
        <f t="shared" si="2"/>
        <v>105.78</v>
      </c>
      <c r="AH6" s="28">
        <f t="shared" si="2"/>
        <v>106.09</v>
      </c>
      <c r="AI6" s="24" t="str">
        <f>IF(AI7="","",IF(AI7="-","【-】","【"&amp;SUBSTITUTE(TEXT(AI7,"#,##0.00"),"-","△")&amp;"】"))</f>
        <v>【105.35】</v>
      </c>
      <c r="AJ6" s="24">
        <f t="shared" ref="AJ6:AS6" si="3">IF(AJ7="",NA(),AJ7)</f>
        <v>0</v>
      </c>
      <c r="AK6" s="24">
        <f t="shared" si="3"/>
        <v>0</v>
      </c>
      <c r="AL6" s="24">
        <f t="shared" si="3"/>
        <v>0</v>
      </c>
      <c r="AM6" s="24">
        <f t="shared" si="3"/>
        <v>0</v>
      </c>
      <c r="AN6" s="24">
        <f t="shared" si="3"/>
        <v>0</v>
      </c>
      <c r="AO6" s="28">
        <f t="shared" si="3"/>
        <v>109.51</v>
      </c>
      <c r="AP6" s="28">
        <f t="shared" si="3"/>
        <v>112.88</v>
      </c>
      <c r="AQ6" s="28">
        <f t="shared" si="3"/>
        <v>94.97</v>
      </c>
      <c r="AR6" s="28">
        <f t="shared" si="3"/>
        <v>63.96</v>
      </c>
      <c r="AS6" s="28">
        <f t="shared" si="3"/>
        <v>69.42</v>
      </c>
      <c r="AT6" s="24" t="str">
        <f>IF(AT7="","",IF(AT7="-","【-】","【"&amp;SUBSTITUTE(TEXT(AT7,"#,##0.00"),"-","△")&amp;"】"))</f>
        <v>【63.89】</v>
      </c>
      <c r="AU6" s="28">
        <f t="shared" ref="AU6:BD6" si="4">IF(AU7="",NA(),AU7)</f>
        <v>32.74</v>
      </c>
      <c r="AV6" s="28">
        <f t="shared" si="4"/>
        <v>25.57</v>
      </c>
      <c r="AW6" s="28">
        <f t="shared" si="4"/>
        <v>22.9</v>
      </c>
      <c r="AX6" s="28">
        <f t="shared" si="4"/>
        <v>21.39</v>
      </c>
      <c r="AY6" s="28">
        <f t="shared" si="4"/>
        <v>43.68</v>
      </c>
      <c r="AZ6" s="28">
        <f t="shared" si="4"/>
        <v>47.44</v>
      </c>
      <c r="BA6" s="28">
        <f t="shared" si="4"/>
        <v>49.18</v>
      </c>
      <c r="BB6" s="28">
        <f t="shared" si="4"/>
        <v>47.72</v>
      </c>
      <c r="BC6" s="28">
        <f t="shared" si="4"/>
        <v>44.24</v>
      </c>
      <c r="BD6" s="28">
        <f t="shared" si="4"/>
        <v>43.07</v>
      </c>
      <c r="BE6" s="24" t="str">
        <f>IF(BE7="","",IF(BE7="-","【-】","【"&amp;SUBSTITUTE(TEXT(BE7,"#,##0.00"),"-","△")&amp;"】"))</f>
        <v>【44.07】</v>
      </c>
      <c r="BF6" s="28">
        <f t="shared" ref="BF6:BO6" si="5">IF(BF7="",NA(),BF7)</f>
        <v>1606.16</v>
      </c>
      <c r="BG6" s="28">
        <f t="shared" si="5"/>
        <v>1845.91</v>
      </c>
      <c r="BH6" s="28">
        <f t="shared" si="5"/>
        <v>1693.26</v>
      </c>
      <c r="BI6" s="28">
        <f t="shared" si="5"/>
        <v>1586.52</v>
      </c>
      <c r="BJ6" s="28">
        <f t="shared" si="5"/>
        <v>1548.49</v>
      </c>
      <c r="BK6" s="28">
        <f t="shared" si="5"/>
        <v>1243.71</v>
      </c>
      <c r="BL6" s="28">
        <f t="shared" si="5"/>
        <v>1194.1500000000001</v>
      </c>
      <c r="BM6" s="28">
        <f t="shared" si="5"/>
        <v>1206.79</v>
      </c>
      <c r="BN6" s="28">
        <f t="shared" si="5"/>
        <v>1258.43</v>
      </c>
      <c r="BO6" s="28">
        <f t="shared" si="5"/>
        <v>1163.75</v>
      </c>
      <c r="BP6" s="24" t="str">
        <f>IF(BP7="","",IF(BP7="-","【-】","【"&amp;SUBSTITUTE(TEXT(BP7,"#,##0.00"),"-","△")&amp;"】"))</f>
        <v>【1,201.79】</v>
      </c>
      <c r="BQ6" s="28">
        <f t="shared" ref="BQ6:BZ6" si="6">IF(BQ7="",NA(),BQ7)</f>
        <v>99.53</v>
      </c>
      <c r="BR6" s="28">
        <f t="shared" si="6"/>
        <v>99.4</v>
      </c>
      <c r="BS6" s="28">
        <f t="shared" si="6"/>
        <v>99.81</v>
      </c>
      <c r="BT6" s="28">
        <f t="shared" si="6"/>
        <v>99.81</v>
      </c>
      <c r="BU6" s="28">
        <f t="shared" si="6"/>
        <v>99.81</v>
      </c>
      <c r="BV6" s="28">
        <f t="shared" si="6"/>
        <v>74.3</v>
      </c>
      <c r="BW6" s="28">
        <f t="shared" si="6"/>
        <v>72.260000000000005</v>
      </c>
      <c r="BX6" s="28">
        <f t="shared" si="6"/>
        <v>71.84</v>
      </c>
      <c r="BY6" s="28">
        <f t="shared" si="6"/>
        <v>73.36</v>
      </c>
      <c r="BZ6" s="28">
        <f t="shared" si="6"/>
        <v>72.599999999999994</v>
      </c>
      <c r="CA6" s="24" t="str">
        <f>IF(CA7="","",IF(CA7="-","【-】","【"&amp;SUBSTITUTE(TEXT(CA7,"#,##0.00"),"-","△")&amp;"】"))</f>
        <v>【75.31】</v>
      </c>
      <c r="CB6" s="28">
        <f t="shared" ref="CB6:CK6" si="7">IF(CB7="",NA(),CB7)</f>
        <v>240.47</v>
      </c>
      <c r="CC6" s="28">
        <f t="shared" si="7"/>
        <v>219.14</v>
      </c>
      <c r="CD6" s="28">
        <f t="shared" si="7"/>
        <v>218.74</v>
      </c>
      <c r="CE6" s="28">
        <f t="shared" si="7"/>
        <v>219.48</v>
      </c>
      <c r="CF6" s="28">
        <f t="shared" si="7"/>
        <v>219.15</v>
      </c>
      <c r="CG6" s="28">
        <f t="shared" si="7"/>
        <v>221.81</v>
      </c>
      <c r="CH6" s="28">
        <f t="shared" si="7"/>
        <v>230.02</v>
      </c>
      <c r="CI6" s="28">
        <f t="shared" si="7"/>
        <v>228.47</v>
      </c>
      <c r="CJ6" s="28">
        <f t="shared" si="7"/>
        <v>224.88</v>
      </c>
      <c r="CK6" s="28">
        <f t="shared" si="7"/>
        <v>228.64</v>
      </c>
      <c r="CL6" s="24" t="str">
        <f>IF(CL7="","",IF(CL7="-","【-】","【"&amp;SUBSTITUTE(TEXT(CL7,"#,##0.00"),"-","△")&amp;"】"))</f>
        <v>【216.39】</v>
      </c>
      <c r="CM6" s="28">
        <f t="shared" ref="CM6:CV6" si="8">IF(CM7="",NA(),CM7)</f>
        <v>34.200000000000003</v>
      </c>
      <c r="CN6" s="28">
        <f t="shared" si="8"/>
        <v>32.97</v>
      </c>
      <c r="CO6" s="28">
        <f t="shared" si="8"/>
        <v>32.26</v>
      </c>
      <c r="CP6" s="28">
        <f t="shared" si="8"/>
        <v>32.39</v>
      </c>
      <c r="CQ6" s="28">
        <f t="shared" si="8"/>
        <v>32.57</v>
      </c>
      <c r="CR6" s="28">
        <f t="shared" si="8"/>
        <v>43.36</v>
      </c>
      <c r="CS6" s="28">
        <f t="shared" si="8"/>
        <v>42.56</v>
      </c>
      <c r="CT6" s="28">
        <f t="shared" si="8"/>
        <v>42.47</v>
      </c>
      <c r="CU6" s="28">
        <f t="shared" si="8"/>
        <v>42.4</v>
      </c>
      <c r="CV6" s="28">
        <f t="shared" si="8"/>
        <v>42.28</v>
      </c>
      <c r="CW6" s="24" t="str">
        <f>IF(CW7="","",IF(CW7="-","【-】","【"&amp;SUBSTITUTE(TEXT(CW7,"#,##0.00"),"-","△")&amp;"】"))</f>
        <v>【42.57】</v>
      </c>
      <c r="CX6" s="28">
        <f t="shared" ref="CX6:DG6" si="9">IF(CX7="",NA(),CX7)</f>
        <v>87.49</v>
      </c>
      <c r="CY6" s="28">
        <f t="shared" si="9"/>
        <v>87.7</v>
      </c>
      <c r="CZ6" s="28">
        <f t="shared" si="9"/>
        <v>87.87</v>
      </c>
      <c r="DA6" s="28">
        <f t="shared" si="9"/>
        <v>88.23</v>
      </c>
      <c r="DB6" s="28">
        <f t="shared" si="9"/>
        <v>88.35</v>
      </c>
      <c r="DC6" s="28">
        <f t="shared" si="9"/>
        <v>83.06</v>
      </c>
      <c r="DD6" s="28">
        <f t="shared" si="9"/>
        <v>83.32</v>
      </c>
      <c r="DE6" s="28">
        <f t="shared" si="9"/>
        <v>83.75</v>
      </c>
      <c r="DF6" s="28">
        <f t="shared" si="9"/>
        <v>84.19</v>
      </c>
      <c r="DG6" s="28">
        <f t="shared" si="9"/>
        <v>84.34</v>
      </c>
      <c r="DH6" s="24" t="str">
        <f>IF(DH7="","",IF(DH7="-","【-】","【"&amp;SUBSTITUTE(TEXT(DH7,"#,##0.00"),"-","△")&amp;"】"))</f>
        <v>【85.24】</v>
      </c>
      <c r="DI6" s="28">
        <f t="shared" ref="DI6:DR6" si="10">IF(DI7="",NA(),DI7)</f>
        <v>40.01</v>
      </c>
      <c r="DJ6" s="28">
        <f t="shared" si="10"/>
        <v>41.92</v>
      </c>
      <c r="DK6" s="28">
        <f t="shared" si="10"/>
        <v>43.82</v>
      </c>
      <c r="DL6" s="28">
        <f t="shared" si="10"/>
        <v>45.82</v>
      </c>
      <c r="DM6" s="28">
        <f t="shared" si="10"/>
        <v>46.84</v>
      </c>
      <c r="DN6" s="28">
        <f t="shared" si="10"/>
        <v>23.93</v>
      </c>
      <c r="DO6" s="28">
        <f t="shared" si="10"/>
        <v>24.68</v>
      </c>
      <c r="DP6" s="28">
        <f t="shared" si="10"/>
        <v>24.68</v>
      </c>
      <c r="DQ6" s="28">
        <f t="shared" si="10"/>
        <v>21.36</v>
      </c>
      <c r="DR6" s="28">
        <f t="shared" si="10"/>
        <v>22.79</v>
      </c>
      <c r="DS6" s="24" t="str">
        <f>IF(DS7="","",IF(DS7="-","【-】","【"&amp;SUBSTITUTE(TEXT(DS7,"#,##0.00"),"-","△")&amp;"】"))</f>
        <v>【25.87】</v>
      </c>
      <c r="DT6" s="24">
        <f t="shared" ref="DT6:EC6" si="11">IF(DT7="",NA(),DT7)</f>
        <v>0</v>
      </c>
      <c r="DU6" s="24">
        <f t="shared" si="11"/>
        <v>0</v>
      </c>
      <c r="DV6" s="24">
        <f t="shared" si="11"/>
        <v>0</v>
      </c>
      <c r="DW6" s="24">
        <f t="shared" si="11"/>
        <v>0</v>
      </c>
      <c r="DX6" s="24">
        <f t="shared" si="11"/>
        <v>0</v>
      </c>
      <c r="DY6" s="24">
        <f t="shared" si="11"/>
        <v>0</v>
      </c>
      <c r="DZ6" s="28">
        <f t="shared" si="11"/>
        <v>0.01</v>
      </c>
      <c r="EA6" s="28">
        <f t="shared" si="11"/>
        <v>8.6199999999999992</v>
      </c>
      <c r="EB6" s="28">
        <f t="shared" si="11"/>
        <v>0.01</v>
      </c>
      <c r="EC6" s="28">
        <f t="shared" si="11"/>
        <v>0.01</v>
      </c>
      <c r="ED6" s="24" t="str">
        <f>IF(ED7="","",IF(ED7="-","【-】","【"&amp;SUBSTITUTE(TEXT(ED7,"#,##0.00"),"-","△")&amp;"】"))</f>
        <v>【0.01】</v>
      </c>
      <c r="EE6" s="24">
        <f t="shared" ref="EE6:EN6" si="12">IF(EE7="",NA(),EE7)</f>
        <v>0</v>
      </c>
      <c r="EF6" s="24">
        <f t="shared" si="12"/>
        <v>0</v>
      </c>
      <c r="EG6" s="24">
        <f t="shared" si="12"/>
        <v>0</v>
      </c>
      <c r="EH6" s="24">
        <f t="shared" si="12"/>
        <v>0</v>
      </c>
      <c r="EI6" s="24">
        <f t="shared" si="12"/>
        <v>0</v>
      </c>
      <c r="EJ6" s="28">
        <f t="shared" si="12"/>
        <v>0.09</v>
      </c>
      <c r="EK6" s="28">
        <f t="shared" si="12"/>
        <v>0.13</v>
      </c>
      <c r="EL6" s="28">
        <f t="shared" si="12"/>
        <v>0.36</v>
      </c>
      <c r="EM6" s="28">
        <f t="shared" si="12"/>
        <v>0.39</v>
      </c>
      <c r="EN6" s="28">
        <f t="shared" si="12"/>
        <v>0.1</v>
      </c>
      <c r="EO6" s="24" t="str">
        <f>IF(EO7="","",IF(EO7="-","【-】","【"&amp;SUBSTITUTE(TEXT(EO7,"#,##0.00"),"-","△")&amp;"】"))</f>
        <v>【0.15】</v>
      </c>
    </row>
    <row r="7" spans="1:148" s="13" customFormat="1" x14ac:dyDescent="0.15">
      <c r="A7" s="14"/>
      <c r="B7" s="20">
        <v>2021</v>
      </c>
      <c r="C7" s="20">
        <v>173860</v>
      </c>
      <c r="D7" s="20">
        <v>46</v>
      </c>
      <c r="E7" s="20">
        <v>17</v>
      </c>
      <c r="F7" s="20">
        <v>4</v>
      </c>
      <c r="G7" s="20">
        <v>0</v>
      </c>
      <c r="H7" s="20" t="s">
        <v>97</v>
      </c>
      <c r="I7" s="20" t="s">
        <v>98</v>
      </c>
      <c r="J7" s="20" t="s">
        <v>99</v>
      </c>
      <c r="K7" s="20" t="s">
        <v>13</v>
      </c>
      <c r="L7" s="20" t="s">
        <v>100</v>
      </c>
      <c r="M7" s="20" t="s">
        <v>101</v>
      </c>
      <c r="N7" s="25" t="s">
        <v>102</v>
      </c>
      <c r="O7" s="25">
        <v>51.55</v>
      </c>
      <c r="P7" s="25">
        <v>70.180000000000007</v>
      </c>
      <c r="Q7" s="25">
        <v>90.02</v>
      </c>
      <c r="R7" s="25">
        <v>4510</v>
      </c>
      <c r="S7" s="25">
        <v>12541</v>
      </c>
      <c r="T7" s="25">
        <v>111.51</v>
      </c>
      <c r="U7" s="25">
        <v>112.47</v>
      </c>
      <c r="V7" s="25">
        <v>8697</v>
      </c>
      <c r="W7" s="25">
        <v>3.8</v>
      </c>
      <c r="X7" s="25">
        <v>2288.6799999999998</v>
      </c>
      <c r="Y7" s="25">
        <v>108.52</v>
      </c>
      <c r="Z7" s="25">
        <v>112.62</v>
      </c>
      <c r="AA7" s="25">
        <v>126.05</v>
      </c>
      <c r="AB7" s="25">
        <v>106.18</v>
      </c>
      <c r="AC7" s="25">
        <v>128.27000000000001</v>
      </c>
      <c r="AD7" s="25">
        <v>102.13</v>
      </c>
      <c r="AE7" s="25">
        <v>101.72</v>
      </c>
      <c r="AF7" s="25">
        <v>102.73</v>
      </c>
      <c r="AG7" s="25">
        <v>105.78</v>
      </c>
      <c r="AH7" s="25">
        <v>106.09</v>
      </c>
      <c r="AI7" s="25">
        <v>105.35</v>
      </c>
      <c r="AJ7" s="25">
        <v>0</v>
      </c>
      <c r="AK7" s="25">
        <v>0</v>
      </c>
      <c r="AL7" s="25">
        <v>0</v>
      </c>
      <c r="AM7" s="25">
        <v>0</v>
      </c>
      <c r="AN7" s="25">
        <v>0</v>
      </c>
      <c r="AO7" s="25">
        <v>109.51</v>
      </c>
      <c r="AP7" s="25">
        <v>112.88</v>
      </c>
      <c r="AQ7" s="25">
        <v>94.97</v>
      </c>
      <c r="AR7" s="25">
        <v>63.96</v>
      </c>
      <c r="AS7" s="25">
        <v>69.42</v>
      </c>
      <c r="AT7" s="25">
        <v>63.89</v>
      </c>
      <c r="AU7" s="25">
        <v>32.74</v>
      </c>
      <c r="AV7" s="25">
        <v>25.57</v>
      </c>
      <c r="AW7" s="25">
        <v>22.9</v>
      </c>
      <c r="AX7" s="25">
        <v>21.39</v>
      </c>
      <c r="AY7" s="25">
        <v>43.68</v>
      </c>
      <c r="AZ7" s="25">
        <v>47.44</v>
      </c>
      <c r="BA7" s="25">
        <v>49.18</v>
      </c>
      <c r="BB7" s="25">
        <v>47.72</v>
      </c>
      <c r="BC7" s="25">
        <v>44.24</v>
      </c>
      <c r="BD7" s="25">
        <v>43.07</v>
      </c>
      <c r="BE7" s="25">
        <v>44.07</v>
      </c>
      <c r="BF7" s="25">
        <v>1606.16</v>
      </c>
      <c r="BG7" s="25">
        <v>1845.91</v>
      </c>
      <c r="BH7" s="25">
        <v>1693.26</v>
      </c>
      <c r="BI7" s="25">
        <v>1586.52</v>
      </c>
      <c r="BJ7" s="25">
        <v>1548.49</v>
      </c>
      <c r="BK7" s="25">
        <v>1243.71</v>
      </c>
      <c r="BL7" s="25">
        <v>1194.1500000000001</v>
      </c>
      <c r="BM7" s="25">
        <v>1206.79</v>
      </c>
      <c r="BN7" s="25">
        <v>1258.43</v>
      </c>
      <c r="BO7" s="25">
        <v>1163.75</v>
      </c>
      <c r="BP7" s="25">
        <v>1201.79</v>
      </c>
      <c r="BQ7" s="25">
        <v>99.53</v>
      </c>
      <c r="BR7" s="25">
        <v>99.4</v>
      </c>
      <c r="BS7" s="25">
        <v>99.81</v>
      </c>
      <c r="BT7" s="25">
        <v>99.81</v>
      </c>
      <c r="BU7" s="25">
        <v>99.81</v>
      </c>
      <c r="BV7" s="25">
        <v>74.3</v>
      </c>
      <c r="BW7" s="25">
        <v>72.260000000000005</v>
      </c>
      <c r="BX7" s="25">
        <v>71.84</v>
      </c>
      <c r="BY7" s="25">
        <v>73.36</v>
      </c>
      <c r="BZ7" s="25">
        <v>72.599999999999994</v>
      </c>
      <c r="CA7" s="25">
        <v>75.31</v>
      </c>
      <c r="CB7" s="25">
        <v>240.47</v>
      </c>
      <c r="CC7" s="25">
        <v>219.14</v>
      </c>
      <c r="CD7" s="25">
        <v>218.74</v>
      </c>
      <c r="CE7" s="25">
        <v>219.48</v>
      </c>
      <c r="CF7" s="25">
        <v>219.15</v>
      </c>
      <c r="CG7" s="25">
        <v>221.81</v>
      </c>
      <c r="CH7" s="25">
        <v>230.02</v>
      </c>
      <c r="CI7" s="25">
        <v>228.47</v>
      </c>
      <c r="CJ7" s="25">
        <v>224.88</v>
      </c>
      <c r="CK7" s="25">
        <v>228.64</v>
      </c>
      <c r="CL7" s="25">
        <v>216.39</v>
      </c>
      <c r="CM7" s="25">
        <v>34.200000000000003</v>
      </c>
      <c r="CN7" s="25">
        <v>32.97</v>
      </c>
      <c r="CO7" s="25">
        <v>32.26</v>
      </c>
      <c r="CP7" s="25">
        <v>32.39</v>
      </c>
      <c r="CQ7" s="25">
        <v>32.57</v>
      </c>
      <c r="CR7" s="25">
        <v>43.36</v>
      </c>
      <c r="CS7" s="25">
        <v>42.56</v>
      </c>
      <c r="CT7" s="25">
        <v>42.47</v>
      </c>
      <c r="CU7" s="25">
        <v>42.4</v>
      </c>
      <c r="CV7" s="25">
        <v>42.28</v>
      </c>
      <c r="CW7" s="25">
        <v>42.57</v>
      </c>
      <c r="CX7" s="25">
        <v>87.49</v>
      </c>
      <c r="CY7" s="25">
        <v>87.7</v>
      </c>
      <c r="CZ7" s="25">
        <v>87.87</v>
      </c>
      <c r="DA7" s="25">
        <v>88.23</v>
      </c>
      <c r="DB7" s="25">
        <v>88.35</v>
      </c>
      <c r="DC7" s="25">
        <v>83.06</v>
      </c>
      <c r="DD7" s="25">
        <v>83.32</v>
      </c>
      <c r="DE7" s="25">
        <v>83.75</v>
      </c>
      <c r="DF7" s="25">
        <v>84.19</v>
      </c>
      <c r="DG7" s="25">
        <v>84.34</v>
      </c>
      <c r="DH7" s="25">
        <v>85.24</v>
      </c>
      <c r="DI7" s="25">
        <v>40.01</v>
      </c>
      <c r="DJ7" s="25">
        <v>41.92</v>
      </c>
      <c r="DK7" s="25">
        <v>43.82</v>
      </c>
      <c r="DL7" s="25">
        <v>45.82</v>
      </c>
      <c r="DM7" s="25">
        <v>46.84</v>
      </c>
      <c r="DN7" s="25">
        <v>23.93</v>
      </c>
      <c r="DO7" s="25">
        <v>24.68</v>
      </c>
      <c r="DP7" s="25">
        <v>24.68</v>
      </c>
      <c r="DQ7" s="25">
        <v>21.36</v>
      </c>
      <c r="DR7" s="25">
        <v>22.79</v>
      </c>
      <c r="DS7" s="25">
        <v>25.87</v>
      </c>
      <c r="DT7" s="25">
        <v>0</v>
      </c>
      <c r="DU7" s="25">
        <v>0</v>
      </c>
      <c r="DV7" s="25">
        <v>0</v>
      </c>
      <c r="DW7" s="25">
        <v>0</v>
      </c>
      <c r="DX7" s="25">
        <v>0</v>
      </c>
      <c r="DY7" s="25">
        <v>0</v>
      </c>
      <c r="DZ7" s="25">
        <v>0.01</v>
      </c>
      <c r="EA7" s="25">
        <v>8.6199999999999992</v>
      </c>
      <c r="EB7" s="25">
        <v>0.01</v>
      </c>
      <c r="EC7" s="25">
        <v>0.01</v>
      </c>
      <c r="ED7" s="25">
        <v>0.01</v>
      </c>
      <c r="EE7" s="25">
        <v>0</v>
      </c>
      <c r="EF7" s="25">
        <v>0</v>
      </c>
      <c r="EG7" s="25">
        <v>0</v>
      </c>
      <c r="EH7" s="25">
        <v>0</v>
      </c>
      <c r="EI7" s="25">
        <v>0</v>
      </c>
      <c r="EJ7" s="25">
        <v>0.09</v>
      </c>
      <c r="EK7" s="25">
        <v>0.13</v>
      </c>
      <c r="EL7" s="25">
        <v>0.36</v>
      </c>
      <c r="EM7" s="25">
        <v>0.39</v>
      </c>
      <c r="EN7" s="25">
        <v>0.1</v>
      </c>
      <c r="EO7" s="25">
        <v>0.15</v>
      </c>
    </row>
    <row r="8" spans="1:148" x14ac:dyDescent="0.15"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</row>
    <row r="9" spans="1:148" x14ac:dyDescent="0.15">
      <c r="A9" s="15"/>
      <c r="B9" s="15" t="s">
        <v>103</v>
      </c>
      <c r="C9" s="15" t="s">
        <v>104</v>
      </c>
      <c r="D9" s="15" t="s">
        <v>105</v>
      </c>
      <c r="E9" s="15" t="s">
        <v>106</v>
      </c>
      <c r="F9" s="15" t="s">
        <v>107</v>
      </c>
      <c r="R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8" x14ac:dyDescent="0.15">
      <c r="A10" s="15" t="s">
        <v>33</v>
      </c>
      <c r="B10" s="21">
        <f>DATEVALUE($B7+12-B11&amp;"/1/"&amp;B12)</f>
        <v>47119</v>
      </c>
      <c r="C10" s="21">
        <f>DATEVALUE($B7+12-C11&amp;"/1/"&amp;C12)</f>
        <v>47484</v>
      </c>
      <c r="D10" s="22">
        <f>DATEVALUE($B7+12-D11&amp;"/1/"&amp;D12)</f>
        <v>47849</v>
      </c>
      <c r="E10" s="22">
        <f>DATEVALUE($B7+12-E11&amp;"/1/"&amp;E12)</f>
        <v>48215</v>
      </c>
      <c r="F10" s="22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dcterms:created xsi:type="dcterms:W3CDTF">2023-01-12T23:38:46Z</dcterms:created>
  <dcterms:modified xsi:type="dcterms:W3CDTF">2023-02-24T02:46:30Z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2023-01-18T04:05:29Z</vt:filetime>
  </property>
</Properties>
</file>