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Y1LBe+fWNBHCw0TTzsTmkUEiaNaNuqxdfrLtZ7oVkwSL0gsLrDxKV16W4wDymUXg5SCE5vq4K/s75EIOlzgmnA==" workbookSaltValue="8ty02EOt6CyMztk8rBn1qw==" workbookSpinCount="100000" lockStructure="1"/>
  <bookViews>
    <workbookView xWindow="0" yWindow="0" windowWidth="20400" windowHeight="754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<sst xmlns="http://schemas.openxmlformats.org/spreadsheetml/2006/main" count="228" uniqueCount="116">
  <si>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</si>
  <si>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</si>
  <si>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</si>
  <si>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</si>
  <si>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</si>
  <si>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</si>
  <si>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</si>
  <si>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</si>
  <si>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</si>
  <si>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</si>
  <si>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</si>
  <si>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</si>
  <si>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</si>
  <si>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</si>
  <si>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</si>
  <si>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</si>
  <si>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</si>
  <si>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</si>
  <si>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</si>
  <si>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</si>
  <si>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</si>
  <si>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</si>
  <si>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</si>
  <si>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</si>
  <si>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</si>
  <si>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</si>
  <si>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</si>
  <si>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</si>
  <si>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</si>
  <si>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</si>
  <si>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</si>
  <si>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</si>
  <si>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</si>
  <si>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</si>
  <si>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</si>
  <si>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</si>
  <si>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</si>
  <si>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</si>
  <si>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</si>
  <si>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</si>
  <si>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</si>
  <si>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</si>
  <si>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</si>
  <si>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</si>
  <si>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</si>
  <si>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</si>
  <si>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</si>
  <si>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</si>
  <si>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</si>
  <si>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</si>
  <si>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</si>
  <si>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</si>
  <si>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</si>
  <si>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</si>
  <si>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</si>
  <si>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</si>
  <si>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</si>
  <si>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</si>
  <si>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</si>
  <si>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</si>
  <si>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</si>
  <si>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</si>
  <si>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</si>
  <si>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</si>
  <si>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</si>
  <si>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</si>
  <si>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</si>
  <si>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</si>
  <si>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</si>
  <si>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</si>
  <si>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</si>
  <si>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</si>
  <si>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</si>
  <si>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</si>
  <si>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</si>
  <si>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</si>
  <si>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</si>
  <si>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</si>
  <si>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</si>
  <si>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</si>
  <si>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</si>
  <si>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</si>
  <si>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</si>
  <si>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</si>
  <si>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</si>
  <si>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</si>
  <si>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</si>
  <si>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</si>
  <si>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</si>
  <si>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</si>
  <si>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</si>
  <si>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</si>
  <si>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</si>
  <si>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内灘町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</si>
  <si>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</si>
  <si>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</si>
  <si>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</si>
  <si>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</si>
  <si>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</si>
  <si>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</si>
  <si>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</si>
  <si>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</si>
  <si>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</si>
  <si>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</si>
  <si>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</si>
  <si>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</si>
  <si>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</si>
  <si>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</si>
  <si>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</si>
  <si>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</si>
  <si>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</si>
  <si>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</si>
  <si>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</si>
  <si>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経常収支比率は、黒字を示す100％を上回っている。料金回収率は、令和2年度において新型コロナウイルス感染症の拡大に係る経済対策として4ヶ月間の基本料金を免除したことにより大きく落ちこんだが、令和3年度は例年並みの水準に戻り、その他の指標についても良好な数値であり、健全な経営状況となっている。
　また、給水原価は類似団体平均値を下回り、施設利用率は平均値を上回っていることから、施設の効率性は比較的良好と判断される。
　有収率は、老朽管の計画的な更新や漏水調査等により平均値を大きく上回っており、高い収益性を維持している。</t>
    <rPh sb="26" eb="28">
      <t>リョウキン</t>
    </rPh>
    <rPh sb="28" eb="31">
      <t>カイシュウリツ</t>
    </rPh>
    <rPh sb="33" eb="35">
      <t>レイワ</t>
    </rPh>
    <rPh sb="36" eb="38">
      <t>ネンド</t>
    </rPh>
    <rPh sb="86" eb="87">
      <t>オオ</t>
    </rPh>
    <rPh sb="89" eb="90">
      <t>オ</t>
    </rPh>
    <rPh sb="96" eb="98">
      <t>レイワ</t>
    </rPh>
    <rPh sb="99" eb="101">
      <t>ネンド</t>
    </rPh>
    <rPh sb="102" eb="104">
      <t>レイネン</t>
    </rPh>
    <rPh sb="104" eb="105">
      <t>ナ</t>
    </rPh>
    <rPh sb="107" eb="109">
      <t>スイジュン</t>
    </rPh>
    <rPh sb="110" eb="111">
      <t>モド</t>
    </rPh>
    <rPh sb="211" eb="213">
      <t>ユウシュウ</t>
    </rPh>
    <rPh sb="213" eb="214">
      <t>リツ</t>
    </rPh>
    <rPh sb="249" eb="250">
      <t>タカ</t>
    </rPh>
    <rPh sb="251" eb="254">
      <t>シュウエキセイ</t>
    </rPh>
    <phoneticPr fontId="4"/>
  </si>
  <si>
    <t>　有形固定資産減価償却率は、平均値を上回っており施設の老朽化が進んでいると判断される。
　一方で、管路経年化率は平均値を下回り、管路更新率は平均値を上回っていることから、計画的に管路の更新及び耐震化が行われているといえる。
　今後もアセットマネジメントに基づき、適切に施設の更新事業を実施する必要がある。</t>
    <rPh sb="64" eb="66">
      <t>カンロ</t>
    </rPh>
    <rPh sb="66" eb="68">
      <t>コウシン</t>
    </rPh>
    <rPh sb="68" eb="69">
      <t>リツ</t>
    </rPh>
    <rPh sb="70" eb="73">
      <t>ヘイキンチ</t>
    </rPh>
    <rPh sb="74" eb="76">
      <t>ウワマワ</t>
    </rPh>
    <phoneticPr fontId="4"/>
  </si>
  <si>
    <t>　現段階では、経営の健全性及び効率性並びに収益性は良好であるといえる。
　しかしながら、施設の老朽化が比較的進んでおり、今後、施設更新費用の増加が想定されるため、経営戦略に基づいた計画的な施設の更新と経営の健全性の確保の両立を図っていく必要がある。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</si>
</sst>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1.08</c:v>
                </c:pt>
                <c:pt idx="1">
                  <c:v>0.99</c:v>
                </c:pt>
                <c:pt idx="2">
                  <c:v>0.73</c:v>
                </c:pt>
                <c:pt idx="3">
                  <c:v>0.9</c:v>
                </c:pt>
                <c:pt idx="4">
                  <c:v>0.81</c:v>
                </c:pt>
              </c:numCache>
            </c:numRef>
          </c:val>
          <c:extLst>
            <c:ext xmlns:c16="http://schemas.microsoft.com/office/drawing/2014/chart" uri="{C3380CC4-5D6E-409C-BE32-E72D297353CC}">
              <c16:uniqueId val="{00000000-46E2-48DE-83B0-4FAB0B74C6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46E2-48DE-83B0-4FAB0B74C6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66.67</c:v>
                </c:pt>
                <c:pt idx="1">
                  <c:v>64.72</c:v>
                </c:pt>
                <c:pt idx="2">
                  <c:v>63.94</c:v>
                </c:pt>
                <c:pt idx="3">
                  <c:v>64.61</c:v>
                </c:pt>
                <c:pt idx="4">
                  <c:v>63.87</c:v>
                </c:pt>
              </c:numCache>
            </c:numRef>
          </c:val>
          <c:extLst>
            <c:ext xmlns:c16="http://schemas.microsoft.com/office/drawing/2014/chart" uri="{C3380CC4-5D6E-409C-BE32-E72D297353CC}">
              <c16:uniqueId val="{00000000-22BE-4888-B18A-F16AACD635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22BE-4888-B18A-F16AACD635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97.83</c:v>
                </c:pt>
                <c:pt idx="1">
                  <c:v>98.35</c:v>
                </c:pt>
                <c:pt idx="2">
                  <c:v>98.67</c:v>
                </c:pt>
                <c:pt idx="3">
                  <c:v>99.63</c:v>
                </c:pt>
                <c:pt idx="4">
                  <c:v>99.2</c:v>
                </c:pt>
              </c:numCache>
            </c:numRef>
          </c:val>
          <c:extLst>
            <c:ext xmlns:c16="http://schemas.microsoft.com/office/drawing/2014/chart" uri="{C3380CC4-5D6E-409C-BE32-E72D297353CC}">
              <c16:uniqueId val="{00000000-67C6-41E7-B63A-C83AD56517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67C6-41E7-B63A-C83AD56517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104.58</c:v>
                </c:pt>
                <c:pt idx="1">
                  <c:v>103.46</c:v>
                </c:pt>
                <c:pt idx="2">
                  <c:v>105.43</c:v>
                </c:pt>
                <c:pt idx="3">
                  <c:v>104.34</c:v>
                </c:pt>
                <c:pt idx="4">
                  <c:v>107.33</c:v>
                </c:pt>
              </c:numCache>
            </c:numRef>
          </c:val>
          <c:extLst>
            <c:ext xmlns:c16="http://schemas.microsoft.com/office/drawing/2014/chart" uri="{C3380CC4-5D6E-409C-BE32-E72D297353CC}">
              <c16:uniqueId val="{00000000-AFCD-4587-8269-177F6FAFCC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AFCD-4587-8269-177F6FAFCC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54.87</c:v>
                </c:pt>
                <c:pt idx="1">
                  <c:v>55.54</c:v>
                </c:pt>
                <c:pt idx="2">
                  <c:v>56.8</c:v>
                </c:pt>
                <c:pt idx="3">
                  <c:v>57.68</c:v>
                </c:pt>
                <c:pt idx="4">
                  <c:v>58.15</c:v>
                </c:pt>
              </c:numCache>
            </c:numRef>
          </c:val>
          <c:extLst>
            <c:ext xmlns:c16="http://schemas.microsoft.com/office/drawing/2014/chart" uri="{C3380CC4-5D6E-409C-BE32-E72D297353CC}">
              <c16:uniqueId val="{00000000-603B-49AC-A56A-894B06FAA6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03B-49AC-A56A-894B06FAA6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23.18</c:v>
                </c:pt>
                <c:pt idx="1">
                  <c:v>13.16</c:v>
                </c:pt>
                <c:pt idx="2">
                  <c:v>13.01</c:v>
                </c:pt>
                <c:pt idx="3">
                  <c:v>11.93</c:v>
                </c:pt>
                <c:pt idx="4">
                  <c:v>9.68</c:v>
                </c:pt>
              </c:numCache>
            </c:numRef>
          </c:val>
          <c:extLst>
            <c:ext xmlns:c16="http://schemas.microsoft.com/office/drawing/2014/chart" uri="{C3380CC4-5D6E-409C-BE32-E72D297353CC}">
              <c16:uniqueId val="{00000000-2BDD-4C9B-A4A7-19BB14920F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2BDD-4C9B-A4A7-19BB14920F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BC-45AC-912E-620B657104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E8BC-45AC-912E-620B657104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299.35000000000002</c:v>
                </c:pt>
                <c:pt idx="1">
                  <c:v>452.7</c:v>
                </c:pt>
                <c:pt idx="2">
                  <c:v>488.92</c:v>
                </c:pt>
                <c:pt idx="3">
                  <c:v>444.72</c:v>
                </c:pt>
                <c:pt idx="4">
                  <c:v>550.58000000000004</c:v>
                </c:pt>
              </c:numCache>
            </c:numRef>
          </c:val>
          <c:extLst>
            <c:ext xmlns:c16="http://schemas.microsoft.com/office/drawing/2014/chart" uri="{C3380CC4-5D6E-409C-BE32-E72D297353CC}">
              <c16:uniqueId val="{00000000-254C-46F9-95E9-67034B208B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254C-46F9-95E9-67034B208B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227.21</c:v>
                </c:pt>
                <c:pt idx="1">
                  <c:v>239.43</c:v>
                </c:pt>
                <c:pt idx="2">
                  <c:v>243.48</c:v>
                </c:pt>
                <c:pt idx="3">
                  <c:v>279.64</c:v>
                </c:pt>
                <c:pt idx="4">
                  <c:v>270.20999999999998</c:v>
                </c:pt>
              </c:numCache>
            </c:numRef>
          </c:val>
          <c:extLst>
            <c:ext xmlns:c16="http://schemas.microsoft.com/office/drawing/2014/chart" uri="{C3380CC4-5D6E-409C-BE32-E72D297353CC}">
              <c16:uniqueId val="{00000000-9611-4BE2-A81D-C792873362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9611-4BE2-A81D-C792873362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94.1</c:v>
                </c:pt>
                <c:pt idx="1">
                  <c:v>98.14</c:v>
                </c:pt>
                <c:pt idx="2">
                  <c:v>100.84</c:v>
                </c:pt>
                <c:pt idx="3">
                  <c:v>86.51</c:v>
                </c:pt>
                <c:pt idx="4">
                  <c:v>101.45</c:v>
                </c:pt>
              </c:numCache>
            </c:numRef>
          </c:val>
          <c:extLst>
            <c:ext xmlns:c16="http://schemas.microsoft.com/office/drawing/2014/chart" uri="{C3380CC4-5D6E-409C-BE32-E72D297353CC}">
              <c16:uniqueId val="{00000000-FC25-4B85-A755-10827408EC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C25-4B85-A755-10827408EC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158.61000000000001</c:v>
                </c:pt>
                <c:pt idx="1">
                  <c:v>154.02000000000001</c:v>
                </c:pt>
                <c:pt idx="2">
                  <c:v>149.81</c:v>
                </c:pt>
                <c:pt idx="3">
                  <c:v>154.94</c:v>
                </c:pt>
                <c:pt idx="4">
                  <c:v>149.56</c:v>
                </c:pt>
              </c:numCache>
            </c:numRef>
          </c:val>
          <c:extLst>
            <c:ext xmlns:c16="http://schemas.microsoft.com/office/drawing/2014/chart" uri="{C3380CC4-5D6E-409C-BE32-E72D297353CC}">
              <c16:uniqueId val="{00000000-EB53-46A4-9411-A93221DD92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EB53-46A4-9411-A93221DD92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内灘町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26276</v>
      </c>
      <c r="AM8" s="66"/>
      <c r="AN8" s="66"/>
      <c r="AO8" s="66"/>
      <c r="AP8" s="66"/>
      <c r="AQ8" s="66"/>
      <c r="AR8" s="66"/>
      <c r="AS8" s="66"/>
      <c r="AT8" s="37">
        <f>データ!$S$6</f>
        <v>20.329999999999998</v>
      </c>
      <c r="AU8" s="38"/>
      <c r="AV8" s="38"/>
      <c r="AW8" s="38"/>
      <c r="AX8" s="38"/>
      <c r="AY8" s="38"/>
      <c r="AZ8" s="38"/>
      <c r="BA8" s="38"/>
      <c r="BB8" s="55">
        <f>データ!$T$6</f>
        <v>1292.47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63.74</v>
      </c>
      <c r="J10" s="38"/>
      <c r="K10" s="38"/>
      <c r="L10" s="38"/>
      <c r="M10" s="38"/>
      <c r="N10" s="38"/>
      <c r="O10" s="65"/>
      <c r="P10" s="55">
        <f>データ!$P$6</f>
        <v>99.01</v>
      </c>
      <c r="Q10" s="55"/>
      <c r="R10" s="55"/>
      <c r="S10" s="55"/>
      <c r="T10" s="55"/>
      <c r="U10" s="55"/>
      <c r="V10" s="55"/>
      <c r="W10" s="66">
        <f>データ!$Q$6</f>
        <v>2662</v>
      </c>
      <c r="X10" s="66"/>
      <c r="Y10" s="66"/>
      <c r="Z10" s="66"/>
      <c r="AA10" s="66"/>
      <c r="AB10" s="66"/>
      <c r="AC10" s="66"/>
      <c r="AD10" s="2"/>
      <c r="AE10" s="2"/>
      <c r="AF10" s="2"/>
      <c r="AG10" s="2"/>
      <c r="AH10" s="2"/>
      <c r="AI10" s="2"/>
      <c r="AJ10" s="2"/>
      <c r="AK10" s="2"/>
      <c r="AL10" s="66">
        <f>データ!$U$6</f>
        <v>25906</v>
      </c>
      <c r="AM10" s="66"/>
      <c r="AN10" s="66"/>
      <c r="AO10" s="66"/>
      <c r="AP10" s="66"/>
      <c r="AQ10" s="66"/>
      <c r="AR10" s="66"/>
      <c r="AS10" s="66"/>
      <c r="AT10" s="37">
        <f>データ!$V$6</f>
        <v>6.66</v>
      </c>
      <c r="AU10" s="38"/>
      <c r="AV10" s="38"/>
      <c r="AW10" s="38"/>
      <c r="AX10" s="38"/>
      <c r="AY10" s="38"/>
      <c r="AZ10" s="38"/>
      <c r="BA10" s="38"/>
      <c r="BB10" s="55">
        <f>データ!$W$6</f>
        <v>3889.79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X4Pjjrpmyxq4oiQEvNhEq/r/lGY6Y4E8LzYfrmzAooCfYyoSJ36Kw6vEH7epB91J4km/VtV9poGhg16zUZLZg==" saltValue="icK5nkEZWITV7JAxk/6CG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173657</v>
      </c>
      <c r="D6" s="20">
        <f t="shared" si="3"/>
        <v>46</v>
      </c>
      <c r="E6" s="20">
        <f t="shared" si="3"/>
        <v>1</v>
      </c>
      <c r="F6" s="20">
        <f t="shared" si="3"/>
        <v>0</v>
      </c>
      <c r="G6" s="20">
        <f t="shared" si="3"/>
        <v>1</v>
      </c>
      <c r="H6" s="20" t="str">
        <f t="shared" si="3"/>
        <v>石川県　内灘町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63.74</v>
      </c>
      <c r="P6" s="21">
        <f t="shared" si="3"/>
        <v>99.01</v>
      </c>
      <c r="Q6" s="21">
        <f t="shared" si="3"/>
        <v>2662</v>
      </c>
      <c r="R6" s="21">
        <f t="shared" si="3"/>
        <v>26276</v>
      </c>
      <c r="S6" s="21">
        <f t="shared" si="3"/>
        <v>20.329999999999998</v>
      </c>
      <c r="T6" s="21">
        <f t="shared" si="3"/>
        <v>1292.47</v>
      </c>
      <c r="U6" s="21">
        <f t="shared" si="3"/>
        <v>25906</v>
      </c>
      <c r="V6" s="21">
        <f t="shared" si="3"/>
        <v>6.66</v>
      </c>
      <c r="W6" s="21">
        <f t="shared" si="3"/>
        <v>3889.79</v>
      </c>
      <c r="X6" s="22">
        <f>IF(X7="",NA(),X7)</f>
        <v>104.58</v>
      </c>
      <c r="Y6" s="22">
        <f t="shared" ref="Y6:AG6" si="4">IF(Y7="",NA(),Y7)</f>
        <v>103.46</v>
      </c>
      <c r="Z6" s="22">
        <f t="shared" si="4"/>
        <v>105.43</v>
      </c>
      <c r="AA6" s="22">
        <f t="shared" si="4"/>
        <v>104.34</v>
      </c>
      <c r="AB6" s="22">
        <f t="shared" si="4"/>
        <v>107.33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299.35000000000002</v>
      </c>
      <c r="AU6" s="22">
        <f t="shared" ref="AU6:BC6" si="6">IF(AU7="",NA(),AU7)</f>
        <v>452.7</v>
      </c>
      <c r="AV6" s="22">
        <f t="shared" si="6"/>
        <v>488.92</v>
      </c>
      <c r="AW6" s="22">
        <f t="shared" si="6"/>
        <v>444.72</v>
      </c>
      <c r="AX6" s="22">
        <f t="shared" si="6"/>
        <v>550.58000000000004</v>
      </c>
      <c r="AY6" s="22">
        <f t="shared" si="6"/>
        <v>359.47</v>
      </c>
      <c r="AZ6" s="22">
        <f t="shared" si="6"/>
        <v>369.69</v>
      </c>
      <c r="BA6" s="22">
        <f t="shared" si="6"/>
        <v>379.08</v>
      </c>
      <c r="BB6" s="22">
        <f t="shared" si="6"/>
        <v>367.55</v>
      </c>
      <c r="BC6" s="22">
        <f t="shared" si="6"/>
        <v>378.56</v>
      </c>
      <c r="BD6" s="21" t="str">
        <f>IF(BD7="","",IF(BD7="-","【-】","【"&amp;SUBSTITUTE(TEXT(BD7,"#,##0.00"),"-","△")&amp;"】"))</f>
        <v>【261.51】</v>
      </c>
      <c r="BE6" s="22">
        <f>IF(BE7="",NA(),BE7)</f>
        <v>227.21</v>
      </c>
      <c r="BF6" s="22">
        <f t="shared" ref="BF6:BN6" si="7">IF(BF7="",NA(),BF7)</f>
        <v>239.43</v>
      </c>
      <c r="BG6" s="22">
        <f t="shared" si="7"/>
        <v>243.48</v>
      </c>
      <c r="BH6" s="22">
        <f t="shared" si="7"/>
        <v>279.64</v>
      </c>
      <c r="BI6" s="22">
        <f t="shared" si="7"/>
        <v>270.20999999999998</v>
      </c>
      <c r="BJ6" s="22">
        <f t="shared" si="7"/>
        <v>401.79</v>
      </c>
      <c r="BK6" s="22">
        <f t="shared" si="7"/>
        <v>402.99</v>
      </c>
      <c r="BL6" s="22">
        <f t="shared" si="7"/>
        <v>398.98</v>
      </c>
      <c r="BM6" s="22">
        <f t="shared" si="7"/>
        <v>418.68</v>
      </c>
      <c r="BN6" s="22">
        <f t="shared" si="7"/>
        <v>395.68</v>
      </c>
      <c r="BO6" s="21" t="str">
        <f>IF(BO7="","",IF(BO7="-","【-】","【"&amp;SUBSTITUTE(TEXT(BO7,"#,##0.00"),"-","△")&amp;"】"))</f>
        <v>【265.16】</v>
      </c>
      <c r="BP6" s="22">
        <f>IF(BP7="",NA(),BP7)</f>
        <v>94.1</v>
      </c>
      <c r="BQ6" s="22">
        <f t="shared" ref="BQ6:BY6" si="8">IF(BQ7="",NA(),BQ7)</f>
        <v>98.14</v>
      </c>
      <c r="BR6" s="22">
        <f t="shared" si="8"/>
        <v>100.84</v>
      </c>
      <c r="BS6" s="22">
        <f t="shared" si="8"/>
        <v>86.51</v>
      </c>
      <c r="BT6" s="22">
        <f t="shared" si="8"/>
        <v>101.45</v>
      </c>
      <c r="BU6" s="22">
        <f t="shared" si="8"/>
        <v>100.12</v>
      </c>
      <c r="BV6" s="22">
        <f t="shared" si="8"/>
        <v>98.66</v>
      </c>
      <c r="BW6" s="22">
        <f t="shared" si="8"/>
        <v>98.64</v>
      </c>
      <c r="BX6" s="22">
        <f t="shared" si="8"/>
        <v>94.78</v>
      </c>
      <c r="BY6" s="22">
        <f t="shared" si="8"/>
        <v>97.59</v>
      </c>
      <c r="BZ6" s="21" t="str">
        <f>IF(BZ7="","",IF(BZ7="-","【-】","【"&amp;SUBSTITUTE(TEXT(BZ7,"#,##0.00"),"-","△")&amp;"】"))</f>
        <v>【102.35】</v>
      </c>
      <c r="CA6" s="22">
        <f>IF(CA7="",NA(),CA7)</f>
        <v>158.61000000000001</v>
      </c>
      <c r="CB6" s="22">
        <f t="shared" ref="CB6:CJ6" si="9">IF(CB7="",NA(),CB7)</f>
        <v>154.02000000000001</v>
      </c>
      <c r="CC6" s="22">
        <f t="shared" si="9"/>
        <v>149.81</v>
      </c>
      <c r="CD6" s="22">
        <f t="shared" si="9"/>
        <v>154.94</v>
      </c>
      <c r="CE6" s="22">
        <f t="shared" si="9"/>
        <v>149.56</v>
      </c>
      <c r="CF6" s="22">
        <f t="shared" si="9"/>
        <v>174.97</v>
      </c>
      <c r="CG6" s="22">
        <f t="shared" si="9"/>
        <v>178.59</v>
      </c>
      <c r="CH6" s="22">
        <f t="shared" si="9"/>
        <v>178.92</v>
      </c>
      <c r="CI6" s="22">
        <f t="shared" si="9"/>
        <v>181.3</v>
      </c>
      <c r="CJ6" s="22">
        <f t="shared" si="9"/>
        <v>181.71</v>
      </c>
      <c r="CK6" s="21" t="str">
        <f>IF(CK7="","",IF(CK7="-","【-】","【"&amp;SUBSTITUTE(TEXT(CK7,"#,##0.00"),"-","△")&amp;"】"))</f>
        <v>【167.74】</v>
      </c>
      <c r="CL6" s="22">
        <f>IF(CL7="",NA(),CL7)</f>
        <v>66.67</v>
      </c>
      <c r="CM6" s="22">
        <f t="shared" ref="CM6:CU6" si="10">IF(CM7="",NA(),CM7)</f>
        <v>64.72</v>
      </c>
      <c r="CN6" s="22">
        <f t="shared" si="10"/>
        <v>63.94</v>
      </c>
      <c r="CO6" s="22">
        <f t="shared" si="10"/>
        <v>64.61</v>
      </c>
      <c r="CP6" s="22">
        <f t="shared" si="10"/>
        <v>63.87</v>
      </c>
      <c r="CQ6" s="22">
        <f t="shared" si="10"/>
        <v>55.63</v>
      </c>
      <c r="CR6" s="22">
        <f t="shared" si="10"/>
        <v>55.03</v>
      </c>
      <c r="CS6" s="22">
        <f t="shared" si="10"/>
        <v>55.14</v>
      </c>
      <c r="CT6" s="22">
        <f t="shared" si="10"/>
        <v>55.89</v>
      </c>
      <c r="CU6" s="22">
        <f t="shared" si="10"/>
        <v>55.72</v>
      </c>
      <c r="CV6" s="21" t="str">
        <f>IF(CV7="","",IF(CV7="-","【-】","【"&amp;SUBSTITUTE(TEXT(CV7,"#,##0.00"),"-","△")&amp;"】"))</f>
        <v>【60.29】</v>
      </c>
      <c r="CW6" s="22">
        <f>IF(CW7="",NA(),CW7)</f>
        <v>97.83</v>
      </c>
      <c r="CX6" s="22">
        <f t="shared" ref="CX6:DF6" si="11">IF(CX7="",NA(),CX7)</f>
        <v>98.35</v>
      </c>
      <c r="CY6" s="22">
        <f t="shared" si="11"/>
        <v>98.67</v>
      </c>
      <c r="CZ6" s="22">
        <f t="shared" si="11"/>
        <v>99.63</v>
      </c>
      <c r="DA6" s="22">
        <f t="shared" si="11"/>
        <v>99.2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54.87</v>
      </c>
      <c r="DI6" s="22">
        <f t="shared" ref="DI6:DQ6" si="12">IF(DI7="",NA(),DI7)</f>
        <v>55.54</v>
      </c>
      <c r="DJ6" s="22">
        <f t="shared" si="12"/>
        <v>56.8</v>
      </c>
      <c r="DK6" s="22">
        <f t="shared" si="12"/>
        <v>57.68</v>
      </c>
      <c r="DL6" s="22">
        <f t="shared" si="12"/>
        <v>58.15</v>
      </c>
      <c r="DM6" s="22">
        <f t="shared" si="12"/>
        <v>48.05</v>
      </c>
      <c r="DN6" s="22">
        <f t="shared" si="12"/>
        <v>48.87</v>
      </c>
      <c r="DO6" s="22">
        <f t="shared" si="12"/>
        <v>49.92</v>
      </c>
      <c r="DP6" s="22">
        <f t="shared" si="12"/>
        <v>50.63</v>
      </c>
      <c r="DQ6" s="22">
        <f t="shared" si="12"/>
        <v>51.29</v>
      </c>
      <c r="DR6" s="21" t="str">
        <f>IF(DR7="","",IF(DR7="-","【-】","【"&amp;SUBSTITUTE(TEXT(DR7,"#,##0.00"),"-","△")&amp;"】"))</f>
        <v>【50.88】</v>
      </c>
      <c r="DS6" s="22">
        <f>IF(DS7="",NA(),DS7)</f>
        <v>23.18</v>
      </c>
      <c r="DT6" s="22">
        <f t="shared" ref="DT6:EB6" si="13">IF(DT7="",NA(),DT7)</f>
        <v>13.16</v>
      </c>
      <c r="DU6" s="22">
        <f t="shared" si="13"/>
        <v>13.01</v>
      </c>
      <c r="DV6" s="22">
        <f t="shared" si="13"/>
        <v>11.93</v>
      </c>
      <c r="DW6" s="22">
        <f t="shared" si="13"/>
        <v>9.68</v>
      </c>
      <c r="DX6" s="22">
        <f t="shared" si="13"/>
        <v>13.39</v>
      </c>
      <c r="DY6" s="22">
        <f t="shared" si="13"/>
        <v>14.85</v>
      </c>
      <c r="DZ6" s="22">
        <f t="shared" si="13"/>
        <v>16.88</v>
      </c>
      <c r="EA6" s="22">
        <f t="shared" si="13"/>
        <v>18.28</v>
      </c>
      <c r="EB6" s="22">
        <f t="shared" si="13"/>
        <v>19.61</v>
      </c>
      <c r="EC6" s="21" t="str">
        <f>IF(EC7="","",IF(EC7="-","【-】","【"&amp;SUBSTITUTE(TEXT(EC7,"#,##0.00"),"-","△")&amp;"】"))</f>
        <v>【22.30】</v>
      </c>
      <c r="ED6" s="22">
        <f>IF(ED7="",NA(),ED7)</f>
        <v>1.08</v>
      </c>
      <c r="EE6" s="22">
        <f t="shared" ref="EE6:EM6" si="14">IF(EE7="",NA(),EE7)</f>
        <v>0.99</v>
      </c>
      <c r="EF6" s="22">
        <f t="shared" si="14"/>
        <v>0.73</v>
      </c>
      <c r="EG6" s="22">
        <f t="shared" si="14"/>
        <v>0.9</v>
      </c>
      <c r="EH6" s="22">
        <f t="shared" si="14"/>
        <v>0.81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173657</v>
      </c>
      <c r="D7" s="24">
        <v>46</v>
      </c>
      <c r="E7" s="24">
        <v>1</v>
      </c>
      <c r="F7" s="24">
        <v>0</v>
      </c>
      <c r="G7" s="24">
        <v>1</v>
      </c>
      <c r="H7" s="24" t="s">
        <v>93</v>
      </c>
      <c r="I7" s="24" t="s">
        <v>94</v>
      </c>
      <c r="J7" s="24" t="s">
        <v>95</v>
      </c>
      <c r="K7" s="24" t="s">
        <v>96</v>
      </c>
      <c r="L7" s="24" t="s">
        <v>97</v>
      </c>
      <c r="M7" s="24" t="s">
        <v>98</v>
      </c>
      <c r="N7" s="25" t="s">
        <v>99</v>
      </c>
      <c r="O7" s="25">
        <v>63.74</v>
      </c>
      <c r="P7" s="25">
        <v>99.01</v>
      </c>
      <c r="Q7" s="25">
        <v>2662</v>
      </c>
      <c r="R7" s="25">
        <v>26276</v>
      </c>
      <c r="S7" s="25">
        <v>20.329999999999998</v>
      </c>
      <c r="T7" s="25">
        <v>1292.47</v>
      </c>
      <c r="U7" s="25">
        <v>25906</v>
      </c>
      <c r="V7" s="25">
        <v>6.66</v>
      </c>
      <c r="W7" s="25">
        <v>3889.79</v>
      </c>
      <c r="X7" s="25">
        <v>104.58</v>
      </c>
      <c r="Y7" s="25">
        <v>103.46</v>
      </c>
      <c r="Z7" s="25">
        <v>105.43</v>
      </c>
      <c r="AA7" s="25">
        <v>104.34</v>
      </c>
      <c r="AB7" s="25">
        <v>107.33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299.35000000000002</v>
      </c>
      <c r="AU7" s="25">
        <v>452.7</v>
      </c>
      <c r="AV7" s="25">
        <v>488.92</v>
      </c>
      <c r="AW7" s="25">
        <v>444.72</v>
      </c>
      <c r="AX7" s="25">
        <v>550.58000000000004</v>
      </c>
      <c r="AY7" s="25">
        <v>359.47</v>
      </c>
      <c r="AZ7" s="25">
        <v>369.69</v>
      </c>
      <c r="BA7" s="25">
        <v>379.08</v>
      </c>
      <c r="BB7" s="25">
        <v>367.55</v>
      </c>
      <c r="BC7" s="25">
        <v>378.56</v>
      </c>
      <c r="BD7" s="25">
        <v>261.51</v>
      </c>
      <c r="BE7" s="25">
        <v>227.21</v>
      </c>
      <c r="BF7" s="25">
        <v>239.43</v>
      </c>
      <c r="BG7" s="25">
        <v>243.48</v>
      </c>
      <c r="BH7" s="25">
        <v>279.64</v>
      </c>
      <c r="BI7" s="25">
        <v>270.20999999999998</v>
      </c>
      <c r="BJ7" s="25">
        <v>401.79</v>
      </c>
      <c r="BK7" s="25">
        <v>402.99</v>
      </c>
      <c r="BL7" s="25">
        <v>398.98</v>
      </c>
      <c r="BM7" s="25">
        <v>418.68</v>
      </c>
      <c r="BN7" s="25">
        <v>395.68</v>
      </c>
      <c r="BO7" s="25">
        <v>265.16000000000003</v>
      </c>
      <c r="BP7" s="25">
        <v>94.1</v>
      </c>
      <c r="BQ7" s="25">
        <v>98.14</v>
      </c>
      <c r="BR7" s="25">
        <v>100.84</v>
      </c>
      <c r="BS7" s="25">
        <v>86.51</v>
      </c>
      <c r="BT7" s="25">
        <v>101.45</v>
      </c>
      <c r="BU7" s="25">
        <v>100.12</v>
      </c>
      <c r="BV7" s="25">
        <v>98.66</v>
      </c>
      <c r="BW7" s="25">
        <v>98.64</v>
      </c>
      <c r="BX7" s="25">
        <v>94.78</v>
      </c>
      <c r="BY7" s="25">
        <v>97.59</v>
      </c>
      <c r="BZ7" s="25">
        <v>102.35</v>
      </c>
      <c r="CA7" s="25">
        <v>158.61000000000001</v>
      </c>
      <c r="CB7" s="25">
        <v>154.02000000000001</v>
      </c>
      <c r="CC7" s="25">
        <v>149.81</v>
      </c>
      <c r="CD7" s="25">
        <v>154.94</v>
      </c>
      <c r="CE7" s="25">
        <v>149.56</v>
      </c>
      <c r="CF7" s="25">
        <v>174.97</v>
      </c>
      <c r="CG7" s="25">
        <v>178.59</v>
      </c>
      <c r="CH7" s="25">
        <v>178.92</v>
      </c>
      <c r="CI7" s="25">
        <v>181.3</v>
      </c>
      <c r="CJ7" s="25">
        <v>181.71</v>
      </c>
      <c r="CK7" s="25">
        <v>167.74</v>
      </c>
      <c r="CL7" s="25">
        <v>66.67</v>
      </c>
      <c r="CM7" s="25">
        <v>64.72</v>
      </c>
      <c r="CN7" s="25">
        <v>63.94</v>
      </c>
      <c r="CO7" s="25">
        <v>64.61</v>
      </c>
      <c r="CP7" s="25">
        <v>63.87</v>
      </c>
      <c r="CQ7" s="25">
        <v>55.63</v>
      </c>
      <c r="CR7" s="25">
        <v>55.03</v>
      </c>
      <c r="CS7" s="25">
        <v>55.14</v>
      </c>
      <c r="CT7" s="25">
        <v>55.89</v>
      </c>
      <c r="CU7" s="25">
        <v>55.72</v>
      </c>
      <c r="CV7" s="25">
        <v>60.29</v>
      </c>
      <c r="CW7" s="25">
        <v>97.83</v>
      </c>
      <c r="CX7" s="25">
        <v>98.35</v>
      </c>
      <c r="CY7" s="25">
        <v>98.67</v>
      </c>
      <c r="CZ7" s="25">
        <v>99.63</v>
      </c>
      <c r="DA7" s="25">
        <v>99.2</v>
      </c>
      <c r="DB7" s="25">
        <v>82.04</v>
      </c>
      <c r="DC7" s="25">
        <v>81.900000000000006</v>
      </c>
      <c r="DD7" s="25">
        <v>81.39</v>
      </c>
      <c r="DE7" s="25">
        <v>81.27</v>
      </c>
      <c r="DF7" s="25">
        <v>81.260000000000005</v>
      </c>
      <c r="DG7" s="25">
        <v>90.12</v>
      </c>
      <c r="DH7" s="25">
        <v>54.87</v>
      </c>
      <c r="DI7" s="25">
        <v>55.54</v>
      </c>
      <c r="DJ7" s="25">
        <v>56.8</v>
      </c>
      <c r="DK7" s="25">
        <v>57.68</v>
      </c>
      <c r="DL7" s="25">
        <v>58.15</v>
      </c>
      <c r="DM7" s="25">
        <v>48.05</v>
      </c>
      <c r="DN7" s="25">
        <v>48.87</v>
      </c>
      <c r="DO7" s="25">
        <v>49.92</v>
      </c>
      <c r="DP7" s="25">
        <v>50.63</v>
      </c>
      <c r="DQ7" s="25">
        <v>51.29</v>
      </c>
      <c r="DR7" s="25">
        <v>50.88</v>
      </c>
      <c r="DS7" s="25">
        <v>23.18</v>
      </c>
      <c r="DT7" s="25">
        <v>13.16</v>
      </c>
      <c r="DU7" s="25">
        <v>13.01</v>
      </c>
      <c r="DV7" s="25">
        <v>11.93</v>
      </c>
      <c r="DW7" s="25">
        <v>9.68</v>
      </c>
      <c r="DX7" s="25">
        <v>13.39</v>
      </c>
      <c r="DY7" s="25">
        <v>14.85</v>
      </c>
      <c r="DZ7" s="25">
        <v>16.88</v>
      </c>
      <c r="EA7" s="25">
        <v>18.28</v>
      </c>
      <c r="EB7" s="25">
        <v>19.61</v>
      </c>
      <c r="EC7" s="25">
        <v>22.3</v>
      </c>
      <c r="ED7" s="25">
        <v>1.08</v>
      </c>
      <c r="EE7" s="25">
        <v>0.99</v>
      </c>
      <c r="EF7" s="25">
        <v>0.73</v>
      </c>
      <c r="EG7" s="25">
        <v>0.9</v>
      </c>
      <c r="EH7" s="25">
        <v>0.81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2023-01-16T02:54:19Z</cp:lastPrinted>
  <dcterms:created xsi:type="dcterms:W3CDTF">2022-12-01T00:57:42Z</dcterms:created>
  <dcterms:modified xsi:type="dcterms:W3CDTF">2023-01-30T01:19:09Z</dcterms:modified>
  <cp:category/>
</cp:coreProperties>
</file>