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s-takemoto\Desktop\【経営比較分析表】2021_173614_46_1718\"/>
    </mc:Choice>
  </mc:AlternateContent>
  <xr:revisionPtr revIDLastSave="0" documentId="12_ncr:500000_{5E3E31A1-BA4E-4588-9F48-FDAB2ED58CA5}" xr6:coauthVersionLast="31" xr6:coauthVersionMax="31" xr10:uidLastSave="{00000000-0000-0000-0000-000000000000}"/>
  <workbookProtection workbookAlgorithmName="SHA-512" workbookHashValue="vUTdAeYSVw23OKtqi7Sj+G4nwp7hWbhR3m/eXyc7wQ2/QHz5XPQdxwev827Yy83zafFokeNHiZvAx5R3ohBX6Q==" workbookSaltValue="vaiBPPInaUGAKwkQ/edX7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I10" i="4"/>
  <c r="AT8" i="4"/>
  <c r="AL8" i="4"/>
  <c r="W8" i="4"/>
  <c r="P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<sst xmlns="http://schemas.openxmlformats.org/spreadsheetml/2006/main" count="231" uniqueCount="116">
  <si>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</si>
  <si>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</si>
  <si>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</si>
  <si>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</si>
  <si>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</si>
  <si>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</si>
  <si>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</si>
  <si>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</si>
  <si>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</si>
  <si>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</si>
  <si>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</si>
  <si>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</si>
  <si>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</si>
  <si>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</si>
  <si>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</si>
  <si>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</si>
  <si>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</si>
  <si>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</si>
  <si>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</si>
  <si>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</si>
  <si>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</si>
  <si>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</si>
  <si>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</si>
  <si>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</si>
  <si>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</si>
  <si>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</si>
  <si>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</si>
  <si>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</si>
  <si>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</si>
  <si>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</si>
  <si>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</si>
  <si>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</si>
  <si>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</si>
  <si>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</si>
  <si>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</si>
  <si>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</si>
  <si>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</si>
  <si>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</si>
  <si>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</si>
  <si>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</si>
  <si>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</si>
  <si>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</si>
  <si>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</si>
  <si>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</si>
  <si>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</si>
  <si>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</si>
  <si>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</si>
  <si>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</si>
  <si>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</si>
  <si>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</si>
  <si>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</si>
  <si>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</si>
  <si>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</si>
  <si>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</si>
  <si>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</si>
  <si>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</si>
  <si>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</si>
  <si>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</si>
  <si>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</si>
  <si>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</si>
  <si>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</si>
  <si>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</si>
  <si>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</si>
  <si>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</si>
  <si>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</si>
  <si>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</si>
  <si>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</si>
  <si>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</si>
  <si>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</si>
  <si>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</si>
  <si>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</si>
  <si>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</si>
  <si>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</si>
  <si>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</si>
  <si>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</si>
  <si>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</si>
  <si>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</si>
  <si>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</si>
  <si>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</si>
  <si>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</si>
  <si>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</si>
  <si>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</si>
  <si>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</si>
  <si>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</si>
  <si>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</si>
  <si>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</si>
  <si>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</si>
  <si>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</si>
  <si>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</si>
  <si>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</si>
  <si>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</si>
  <si>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</si>
  <si>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</si>
  <si>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</si>
  <si>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</si>
  <si>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</si>
  <si>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</si>
  <si>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</si>
  <si>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</si>
  <si>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</si>
  <si>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</si>
  <si>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</si>
  <si>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</si>
  <si>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</si>
  <si>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</si>
  <si>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</si>
  <si>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</si>
  <si>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</si>
  <si>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</si>
  <si>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</si>
  <si>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</si>
  <si>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</si>
  <si>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</si>
  <si>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経常収支比率は１００％を超え、単年度収支は黒字であり、累積欠損金は発生していない。また、企業債残高対事業規模比率、経費回収率、汚水処理原価、水洗化率は、類似団体平均値と比較し良好である。
　一方、流動比率、施設利用率は、類似団体平均値と比較し下回っている。
　全体として、経営状況は類似団体と比較し良好である。引き続き経営の健全化、効率化を図るため、今後も収入の増加、支出の削減を推し進める。</t>
    <rPh sb="99" eb="103">
      <t>リュウドウヒリツ</t>
    </rPh>
    <rPh sb="104" eb="106">
      <t>シセツ</t>
    </rPh>
    <rPh sb="106" eb="109">
      <t>リヨウリツ</t>
    </rPh>
    <phoneticPr fontId="4"/>
  </si>
  <si>
    <t>　有形固定資産減価償却率は、類似団体平均値と比較し低くなっている。法定耐用年数に近い、もしくは超過した資産は見受けられない。現在、管渠について、カメラ調査や耐震化工事を定期的に実施し、適正な維持管理に努めている。また、ポンプ場や処理場については、設備更新工事を計画的に実施し、長寿命化に努めている。</t>
    <phoneticPr fontId="4"/>
  </si>
  <si>
    <t>　今後、管渠やポンプ場、処理場の老朽化が進み、更新のため支出の増加が見込まれる。過大な投資を避けながら、整備を促進する必要がある。収入増加策として、下水道への接続促進や国庫補助金を活用した財源の確保を図るとともに、使用料の見直しなど適正な使用料の設定を検討する。また、民間委託など安価な管理を更に推し進め、支出を削減させ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</si>
</sst>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26-4A3A-A90B-25A0863087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426-4A3A-A90B-25A0863087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31.82</c:v>
                </c:pt>
                <c:pt idx="1">
                  <c:v>31.82</c:v>
                </c:pt>
                <c:pt idx="2">
                  <c:v>31.82</c:v>
                </c:pt>
                <c:pt idx="3">
                  <c:v>36.36</c:v>
                </c:pt>
                <c:pt idx="4">
                  <c:v>31.82</c:v>
                </c:pt>
              </c:numCache>
            </c:numRef>
          </c:val>
          <c:extLst>
            <c:ext xmlns:c16="http://schemas.microsoft.com/office/drawing/2014/chart" uri="{C3380CC4-5D6E-409C-BE32-E72D297353CC}">
              <c16:uniqueId val="{00000000-4E74-45EB-8D40-AB8C2D0A990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34.29</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4E74-45EB-8D40-AB8C2D0A990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84.85</c:v>
                </c:pt>
                <c:pt idx="1">
                  <c:v>85.71</c:v>
                </c:pt>
                <c:pt idx="2">
                  <c:v>83.78</c:v>
                </c:pt>
                <c:pt idx="3">
                  <c:v>93.75</c:v>
                </c:pt>
                <c:pt idx="4">
                  <c:v>93.55</c:v>
                </c:pt>
              </c:numCache>
            </c:numRef>
          </c:val>
          <c:extLst>
            <c:ext xmlns:c16="http://schemas.microsoft.com/office/drawing/2014/chart" uri="{C3380CC4-5D6E-409C-BE32-E72D297353CC}">
              <c16:uniqueId val="{00000000-A851-4B54-8E12-474D53FB12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91.52</c:v>
                </c:pt>
                <c:pt idx="2">
                  <c:v>90.33</c:v>
                </c:pt>
                <c:pt idx="3">
                  <c:v>90.04</c:v>
                </c:pt>
                <c:pt idx="4">
                  <c:v>90.58</c:v>
                </c:pt>
              </c:numCache>
            </c:numRef>
          </c:val>
          <c:smooth val="0"/>
          <c:extLst>
            <c:ext xmlns:c16="http://schemas.microsoft.com/office/drawing/2014/chart" uri="{C3380CC4-5D6E-409C-BE32-E72D297353CC}">
              <c16:uniqueId val="{00000001-A851-4B54-8E12-474D53FB12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115.69</c:v>
                </c:pt>
                <c:pt idx="1">
                  <c:v>115.11</c:v>
                </c:pt>
                <c:pt idx="2">
                  <c:v>100.04</c:v>
                </c:pt>
                <c:pt idx="3">
                  <c:v>100.95</c:v>
                </c:pt>
                <c:pt idx="4">
                  <c:v>108.52</c:v>
                </c:pt>
              </c:numCache>
            </c:numRef>
          </c:val>
          <c:extLst>
            <c:ext xmlns:c16="http://schemas.microsoft.com/office/drawing/2014/chart" uri="{C3380CC4-5D6E-409C-BE32-E72D297353CC}">
              <c16:uniqueId val="{00000000-B7F4-4CC0-AFB9-06D0E60392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97.69</c:v>
                </c:pt>
                <c:pt idx="1">
                  <c:v>91.26</c:v>
                </c:pt>
                <c:pt idx="2">
                  <c:v>99.2</c:v>
                </c:pt>
                <c:pt idx="3">
                  <c:v>100.42</c:v>
                </c:pt>
                <c:pt idx="4">
                  <c:v>98.03</c:v>
                </c:pt>
              </c:numCache>
            </c:numRef>
          </c:val>
          <c:smooth val="0"/>
          <c:extLst>
            <c:ext xmlns:c16="http://schemas.microsoft.com/office/drawing/2014/chart" uri="{C3380CC4-5D6E-409C-BE32-E72D297353CC}">
              <c16:uniqueId val="{00000001-B7F4-4CC0-AFB9-06D0E60392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8.89</c:v>
                </c:pt>
                <c:pt idx="1">
                  <c:v>10.88</c:v>
                </c:pt>
                <c:pt idx="2">
                  <c:v>13.59</c:v>
                </c:pt>
                <c:pt idx="3">
                  <c:v>16.309999999999999</c:v>
                </c:pt>
                <c:pt idx="4">
                  <c:v>19.28</c:v>
                </c:pt>
              </c:numCache>
            </c:numRef>
          </c:val>
          <c:extLst>
            <c:ext xmlns:c16="http://schemas.microsoft.com/office/drawing/2014/chart" uri="{C3380CC4-5D6E-409C-BE32-E72D297353CC}">
              <c16:uniqueId val="{00000000-F50C-446B-9A68-8705F563D2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31.73</c:v>
                </c:pt>
                <c:pt idx="1">
                  <c:v>30.28</c:v>
                </c:pt>
                <c:pt idx="2">
                  <c:v>31</c:v>
                </c:pt>
                <c:pt idx="3">
                  <c:v>29.28</c:v>
                </c:pt>
                <c:pt idx="4">
                  <c:v>32.380000000000003</c:v>
                </c:pt>
              </c:numCache>
            </c:numRef>
          </c:val>
          <c:smooth val="0"/>
          <c:extLst>
            <c:ext xmlns:c16="http://schemas.microsoft.com/office/drawing/2014/chart" uri="{C3380CC4-5D6E-409C-BE32-E72D297353CC}">
              <c16:uniqueId val="{00000001-F50C-446B-9A68-8705F563D2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7B-42F8-9D7A-BD6A58188C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17B-42F8-9D7A-BD6A58188C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FF-4890-A4D5-095C1403D6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1037.73</c:v>
                </c:pt>
                <c:pt idx="1">
                  <c:v>1597.09</c:v>
                </c:pt>
                <c:pt idx="2">
                  <c:v>1500.46</c:v>
                </c:pt>
                <c:pt idx="3">
                  <c:v>762.05</c:v>
                </c:pt>
                <c:pt idx="4">
                  <c:v>755.68</c:v>
                </c:pt>
              </c:numCache>
            </c:numRef>
          </c:val>
          <c:smooth val="0"/>
          <c:extLst>
            <c:ext xmlns:c16="http://schemas.microsoft.com/office/drawing/2014/chart" uri="{C3380CC4-5D6E-409C-BE32-E72D297353CC}">
              <c16:uniqueId val="{00000001-5FFF-4890-A4D5-095C1403D6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13.82</c:v>
                </c:pt>
                <c:pt idx="1">
                  <c:v>13.44</c:v>
                </c:pt>
                <c:pt idx="2">
                  <c:v>14.78</c:v>
                </c:pt>
                <c:pt idx="3">
                  <c:v>76.63</c:v>
                </c:pt>
                <c:pt idx="4">
                  <c:v>17.600000000000001</c:v>
                </c:pt>
              </c:numCache>
            </c:numRef>
          </c:val>
          <c:extLst>
            <c:ext xmlns:c16="http://schemas.microsoft.com/office/drawing/2014/chart" uri="{C3380CC4-5D6E-409C-BE32-E72D297353CC}">
              <c16:uniqueId val="{00000000-5974-4B34-930E-53B771C210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89.03</c:v>
                </c:pt>
                <c:pt idx="1">
                  <c:v>88.56</c:v>
                </c:pt>
                <c:pt idx="2">
                  <c:v>81.260000000000005</c:v>
                </c:pt>
                <c:pt idx="3">
                  <c:v>92.61</c:v>
                </c:pt>
                <c:pt idx="4">
                  <c:v>91.41</c:v>
                </c:pt>
              </c:numCache>
            </c:numRef>
          </c:val>
          <c:smooth val="0"/>
          <c:extLst>
            <c:ext xmlns:c16="http://schemas.microsoft.com/office/drawing/2014/chart" uri="{C3380CC4-5D6E-409C-BE32-E72D297353CC}">
              <c16:uniqueId val="{00000001-5974-4B34-930E-53B771C210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1386.85</c:v>
                </c:pt>
                <c:pt idx="1">
                  <c:v>1207.17</c:v>
                </c:pt>
                <c:pt idx="2">
                  <c:v>1134.3499999999999</c:v>
                </c:pt>
                <c:pt idx="3">
                  <c:v>1181.24</c:v>
                </c:pt>
                <c:pt idx="4">
                  <c:v>1275.6300000000001</c:v>
                </c:pt>
              </c:numCache>
            </c:numRef>
          </c:val>
          <c:extLst>
            <c:ext xmlns:c16="http://schemas.microsoft.com/office/drawing/2014/chart" uri="{C3380CC4-5D6E-409C-BE32-E72D297353CC}">
              <c16:uniqueId val="{00000000-B943-4303-AF75-C5D63C211F5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1759.36</c:v>
                </c:pt>
                <c:pt idx="1">
                  <c:v>1837.88</c:v>
                </c:pt>
                <c:pt idx="2">
                  <c:v>1748.51</c:v>
                </c:pt>
                <c:pt idx="3">
                  <c:v>1640.16</c:v>
                </c:pt>
                <c:pt idx="4">
                  <c:v>1521.05</c:v>
                </c:pt>
              </c:numCache>
            </c:numRef>
          </c:val>
          <c:smooth val="0"/>
          <c:extLst>
            <c:ext xmlns:c16="http://schemas.microsoft.com/office/drawing/2014/chart" uri="{C3380CC4-5D6E-409C-BE32-E72D297353CC}">
              <c16:uniqueId val="{00000001-B943-4303-AF75-C5D63C211F5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59.68</c:v>
                </c:pt>
                <c:pt idx="1">
                  <c:v>57</c:v>
                </c:pt>
                <c:pt idx="2">
                  <c:v>29.95</c:v>
                </c:pt>
                <c:pt idx="3">
                  <c:v>104.87</c:v>
                </c:pt>
                <c:pt idx="4">
                  <c:v>55.43</c:v>
                </c:pt>
              </c:numCache>
            </c:numRef>
          </c:val>
          <c:extLst>
            <c:ext xmlns:c16="http://schemas.microsoft.com/office/drawing/2014/chart" uri="{C3380CC4-5D6E-409C-BE32-E72D297353CC}">
              <c16:uniqueId val="{00000000-0BB7-41EC-B42E-F834325F20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37.200000000000003</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0BB7-41EC-B42E-F834325F20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273.5</c:v>
                </c:pt>
                <c:pt idx="1">
                  <c:v>285.06</c:v>
                </c:pt>
                <c:pt idx="2">
                  <c:v>559.36</c:v>
                </c:pt>
                <c:pt idx="3">
                  <c:v>159.33000000000001</c:v>
                </c:pt>
                <c:pt idx="4">
                  <c:v>304.38</c:v>
                </c:pt>
              </c:numCache>
            </c:numRef>
          </c:val>
          <c:extLst>
            <c:ext xmlns:c16="http://schemas.microsoft.com/office/drawing/2014/chart" uri="{C3380CC4-5D6E-409C-BE32-E72D297353CC}">
              <c16:uniqueId val="{00000000-FAAF-4AF9-9E57-C2980C50C86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508.64</c:v>
                </c:pt>
                <c:pt idx="1">
                  <c:v>525.22</c:v>
                </c:pt>
                <c:pt idx="2">
                  <c:v>520.91999999999996</c:v>
                </c:pt>
                <c:pt idx="3">
                  <c:v>486.77</c:v>
                </c:pt>
                <c:pt idx="4">
                  <c:v>502.1</c:v>
                </c:pt>
              </c:numCache>
            </c:numRef>
          </c:val>
          <c:smooth val="0"/>
          <c:extLst>
            <c:ext xmlns:c16="http://schemas.microsoft.com/office/drawing/2014/chart" uri="{C3380CC4-5D6E-409C-BE32-E72D297353CC}">
              <c16:uniqueId val="{00000001-FAAF-4AF9-9E57-C2980C50C86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石川県　津幡町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小規模集合排水処理</v>
      </c>
      <c r="Q8" s="66"/>
      <c r="R8" s="66"/>
      <c r="S8" s="66"/>
      <c r="T8" s="66"/>
      <c r="U8" s="66"/>
      <c r="V8" s="66"/>
      <c r="W8" s="66" t="str">
        <f>データ!L6</f>
        <v>I2</v>
      </c>
      <c r="X8" s="66"/>
      <c r="Y8" s="66"/>
      <c r="Z8" s="66"/>
      <c r="AA8" s="66"/>
      <c r="AB8" s="66"/>
      <c r="AC8" s="66"/>
      <c r="AD8" s="67" t="str">
        <f>データ!$M$6</f>
        <v>非設置</v>
      </c>
      <c r="AE8" s="67"/>
      <c r="AF8" s="67"/>
      <c r="AG8" s="67"/>
      <c r="AH8" s="67"/>
      <c r="AI8" s="67"/>
      <c r="AJ8" s="67"/>
      <c r="AK8" s="3"/>
      <c r="AL8" s="55">
        <f>データ!S6</f>
        <v>37569</v>
      </c>
      <c r="AM8" s="55"/>
      <c r="AN8" s="55"/>
      <c r="AO8" s="55"/>
      <c r="AP8" s="55"/>
      <c r="AQ8" s="55"/>
      <c r="AR8" s="55"/>
      <c r="AS8" s="55"/>
      <c r="AT8" s="54">
        <f>データ!T6</f>
        <v>110.59</v>
      </c>
      <c r="AU8" s="54"/>
      <c r="AV8" s="54"/>
      <c r="AW8" s="54"/>
      <c r="AX8" s="54"/>
      <c r="AY8" s="54"/>
      <c r="AZ8" s="54"/>
      <c r="BA8" s="54"/>
      <c r="BB8" s="54">
        <f>データ!U6</f>
        <v>339.71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44.51</v>
      </c>
      <c r="J10" s="54"/>
      <c r="K10" s="54"/>
      <c r="L10" s="54"/>
      <c r="M10" s="54"/>
      <c r="N10" s="54"/>
      <c r="O10" s="54"/>
      <c r="P10" s="54">
        <f>データ!P6</f>
        <v>0.08</v>
      </c>
      <c r="Q10" s="54"/>
      <c r="R10" s="54"/>
      <c r="S10" s="54"/>
      <c r="T10" s="54"/>
      <c r="U10" s="54"/>
      <c r="V10" s="54"/>
      <c r="W10" s="54">
        <f>データ!Q6</f>
        <v>99.24</v>
      </c>
      <c r="X10" s="54"/>
      <c r="Y10" s="54"/>
      <c r="Z10" s="54"/>
      <c r="AA10" s="54"/>
      <c r="AB10" s="54"/>
      <c r="AC10" s="54"/>
      <c r="AD10" s="55">
        <f>データ!R6</f>
        <v>3520</v>
      </c>
      <c r="AE10" s="55"/>
      <c r="AF10" s="55"/>
      <c r="AG10" s="55"/>
      <c r="AH10" s="55"/>
      <c r="AI10" s="55"/>
      <c r="AJ10" s="55"/>
      <c r="AK10" s="2"/>
      <c r="AL10" s="55">
        <f>データ!V6</f>
        <v>31</v>
      </c>
      <c r="AM10" s="55"/>
      <c r="AN10" s="55"/>
      <c r="AO10" s="55"/>
      <c r="AP10" s="55"/>
      <c r="AQ10" s="55"/>
      <c r="AR10" s="55"/>
      <c r="AS10" s="55"/>
      <c r="AT10" s="54">
        <f>データ!W6</f>
        <v>0.02</v>
      </c>
      <c r="AU10" s="54"/>
      <c r="AV10" s="54"/>
      <c r="AW10" s="54"/>
      <c r="AX10" s="54"/>
      <c r="AY10" s="54"/>
      <c r="AZ10" s="54"/>
      <c r="BA10" s="54"/>
      <c r="BB10" s="54">
        <f>データ!X6</f>
        <v>1550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Omi6BceFsQmw+W62YkCiTG6xSiTQ/ETrqkLzhhLzF7sAzo+MGTAobINK02P2miX17Kn35QhQQh9+ca7YtVk1PA==" saltValue="WCvan7EmEFyDkscKXu67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173614</v>
      </c>
      <c r="D6" s="19">
        <f t="shared" si="3"/>
        <v>46</v>
      </c>
      <c r="E6" s="19">
        <f t="shared" si="3"/>
        <v>17</v>
      </c>
      <c r="F6" s="19">
        <f t="shared" si="3"/>
        <v>9</v>
      </c>
      <c r="G6" s="19">
        <f t="shared" si="3"/>
        <v>0</v>
      </c>
      <c r="H6" s="19" t="str">
        <f t="shared" si="3"/>
        <v>石川県　津幡町</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44.51</v>
      </c>
      <c r="P6" s="20">
        <f t="shared" si="3"/>
        <v>0.08</v>
      </c>
      <c r="Q6" s="20">
        <f t="shared" si="3"/>
        <v>99.24</v>
      </c>
      <c r="R6" s="20">
        <f t="shared" si="3"/>
        <v>3520</v>
      </c>
      <c r="S6" s="20">
        <f t="shared" si="3"/>
        <v>37569</v>
      </c>
      <c r="T6" s="20">
        <f t="shared" si="3"/>
        <v>110.59</v>
      </c>
      <c r="U6" s="20">
        <f t="shared" si="3"/>
        <v>339.71</v>
      </c>
      <c r="V6" s="20">
        <f t="shared" si="3"/>
        <v>31</v>
      </c>
      <c r="W6" s="20">
        <f t="shared" si="3"/>
        <v>0.02</v>
      </c>
      <c r="X6" s="20">
        <f t="shared" si="3"/>
        <v>1550</v>
      </c>
      <c r="Y6" s="21">
        <f>IF(Y7="",NA(),Y7)</f>
        <v>115.69</v>
      </c>
      <c r="Z6" s="21">
        <f t="shared" ref="Z6:AH6" si="4">IF(Z7="",NA(),Z7)</f>
        <v>115.11</v>
      </c>
      <c r="AA6" s="21">
        <f t="shared" si="4"/>
        <v>100.04</v>
      </c>
      <c r="AB6" s="21">
        <f t="shared" si="4"/>
        <v>100.95</v>
      </c>
      <c r="AC6" s="21">
        <f t="shared" si="4"/>
        <v>108.52</v>
      </c>
      <c r="AD6" s="21">
        <f t="shared" si="4"/>
        <v>97.69</v>
      </c>
      <c r="AE6" s="21">
        <f t="shared" si="4"/>
        <v>91.26</v>
      </c>
      <c r="AF6" s="21">
        <f t="shared" si="4"/>
        <v>99.2</v>
      </c>
      <c r="AG6" s="21">
        <f t="shared" si="4"/>
        <v>100.42</v>
      </c>
      <c r="AH6" s="21">
        <f t="shared" si="4"/>
        <v>98.03</v>
      </c>
      <c r="AI6" s="20" t="str">
        <f>IF(AI7="","",IF(AI7="-","【-】","【"&amp;SUBSTITUTE(TEXT(AI7,"#,##0.00"),"-","△")&amp;"】"))</f>
        <v>【98.12】</v>
      </c>
      <c r="AJ6" s="20">
        <f>IF(AJ7="",NA(),AJ7)</f>
        <v>0</v>
      </c>
      <c r="AK6" s="20">
        <f t="shared" ref="AK6:AS6" si="5">IF(AK7="",NA(),AK7)</f>
        <v>0</v>
      </c>
      <c r="AL6" s="20">
        <f t="shared" si="5"/>
        <v>0</v>
      </c>
      <c r="AM6" s="20">
        <f t="shared" si="5"/>
        <v>0</v>
      </c>
      <c r="AN6" s="20">
        <f t="shared" si="5"/>
        <v>0</v>
      </c>
      <c r="AO6" s="21">
        <f t="shared" si="5"/>
        <v>1037.73</v>
      </c>
      <c r="AP6" s="21">
        <f t="shared" si="5"/>
        <v>1597.09</v>
      </c>
      <c r="AQ6" s="21">
        <f t="shared" si="5"/>
        <v>1500.46</v>
      </c>
      <c r="AR6" s="21">
        <f t="shared" si="5"/>
        <v>762.05</v>
      </c>
      <c r="AS6" s="21">
        <f t="shared" si="5"/>
        <v>755.68</v>
      </c>
      <c r="AT6" s="20" t="str">
        <f>IF(AT7="","",IF(AT7="-","【-】","【"&amp;SUBSTITUTE(TEXT(AT7,"#,##0.00"),"-","△")&amp;"】"))</f>
        <v>【736.54】</v>
      </c>
      <c r="AU6" s="21">
        <f>IF(AU7="",NA(),AU7)</f>
        <v>13.82</v>
      </c>
      <c r="AV6" s="21">
        <f t="shared" ref="AV6:BD6" si="6">IF(AV7="",NA(),AV7)</f>
        <v>13.44</v>
      </c>
      <c r="AW6" s="21">
        <f t="shared" si="6"/>
        <v>14.78</v>
      </c>
      <c r="AX6" s="21">
        <f t="shared" si="6"/>
        <v>76.63</v>
      </c>
      <c r="AY6" s="21">
        <f t="shared" si="6"/>
        <v>17.600000000000001</v>
      </c>
      <c r="AZ6" s="21">
        <f t="shared" si="6"/>
        <v>89.03</v>
      </c>
      <c r="BA6" s="21">
        <f t="shared" si="6"/>
        <v>88.56</v>
      </c>
      <c r="BB6" s="21">
        <f t="shared" si="6"/>
        <v>81.260000000000005</v>
      </c>
      <c r="BC6" s="21">
        <f t="shared" si="6"/>
        <v>92.61</v>
      </c>
      <c r="BD6" s="21">
        <f t="shared" si="6"/>
        <v>91.41</v>
      </c>
      <c r="BE6" s="20" t="str">
        <f>IF(BE7="","",IF(BE7="-","【-】","【"&amp;SUBSTITUTE(TEXT(BE7,"#,##0.00"),"-","△")&amp;"】"))</f>
        <v>【91.53】</v>
      </c>
      <c r="BF6" s="21">
        <f>IF(BF7="",NA(),BF7)</f>
        <v>1386.85</v>
      </c>
      <c r="BG6" s="21">
        <f t="shared" ref="BG6:BO6" si="7">IF(BG7="",NA(),BG7)</f>
        <v>1207.17</v>
      </c>
      <c r="BH6" s="21">
        <f t="shared" si="7"/>
        <v>1134.3499999999999</v>
      </c>
      <c r="BI6" s="21">
        <f t="shared" si="7"/>
        <v>1181.24</v>
      </c>
      <c r="BJ6" s="21">
        <f t="shared" si="7"/>
        <v>1275.6300000000001</v>
      </c>
      <c r="BK6" s="21">
        <f t="shared" si="7"/>
        <v>1759.36</v>
      </c>
      <c r="BL6" s="21">
        <f t="shared" si="7"/>
        <v>1837.88</v>
      </c>
      <c r="BM6" s="21">
        <f t="shared" si="7"/>
        <v>1748.51</v>
      </c>
      <c r="BN6" s="21">
        <f t="shared" si="7"/>
        <v>1640.16</v>
      </c>
      <c r="BO6" s="21">
        <f t="shared" si="7"/>
        <v>1521.05</v>
      </c>
      <c r="BP6" s="20" t="str">
        <f>IF(BP7="","",IF(BP7="-","【-】","【"&amp;SUBSTITUTE(TEXT(BP7,"#,##0.00"),"-","△")&amp;"】"))</f>
        <v>【1,522.01】</v>
      </c>
      <c r="BQ6" s="21">
        <f>IF(BQ7="",NA(),BQ7)</f>
        <v>59.68</v>
      </c>
      <c r="BR6" s="21">
        <f t="shared" ref="BR6:BZ6" si="8">IF(BR7="",NA(),BR7)</f>
        <v>57</v>
      </c>
      <c r="BS6" s="21">
        <f t="shared" si="8"/>
        <v>29.95</v>
      </c>
      <c r="BT6" s="21">
        <f t="shared" si="8"/>
        <v>104.87</v>
      </c>
      <c r="BU6" s="21">
        <f t="shared" si="8"/>
        <v>55.43</v>
      </c>
      <c r="BV6" s="21">
        <f t="shared" si="8"/>
        <v>37.200000000000003</v>
      </c>
      <c r="BW6" s="21">
        <f t="shared" si="8"/>
        <v>35.03</v>
      </c>
      <c r="BX6" s="21">
        <f t="shared" si="8"/>
        <v>34.99</v>
      </c>
      <c r="BY6" s="21">
        <f t="shared" si="8"/>
        <v>38.270000000000003</v>
      </c>
      <c r="BZ6" s="21">
        <f t="shared" si="8"/>
        <v>37.520000000000003</v>
      </c>
      <c r="CA6" s="20" t="str">
        <f>IF(CA7="","",IF(CA7="-","【-】","【"&amp;SUBSTITUTE(TEXT(CA7,"#,##0.00"),"-","△")&amp;"】"))</f>
        <v>【37.79】</v>
      </c>
      <c r="CB6" s="21">
        <f>IF(CB7="",NA(),CB7)</f>
        <v>273.5</v>
      </c>
      <c r="CC6" s="21">
        <f t="shared" ref="CC6:CK6" si="9">IF(CC7="",NA(),CC7)</f>
        <v>285.06</v>
      </c>
      <c r="CD6" s="21">
        <f t="shared" si="9"/>
        <v>559.36</v>
      </c>
      <c r="CE6" s="21">
        <f t="shared" si="9"/>
        <v>159.33000000000001</v>
      </c>
      <c r="CF6" s="21">
        <f t="shared" si="9"/>
        <v>304.38</v>
      </c>
      <c r="CG6" s="21">
        <f t="shared" si="9"/>
        <v>508.64</v>
      </c>
      <c r="CH6" s="21">
        <f t="shared" si="9"/>
        <v>525.22</v>
      </c>
      <c r="CI6" s="21">
        <f t="shared" si="9"/>
        <v>520.91999999999996</v>
      </c>
      <c r="CJ6" s="21">
        <f t="shared" si="9"/>
        <v>486.77</v>
      </c>
      <c r="CK6" s="21">
        <f t="shared" si="9"/>
        <v>502.1</v>
      </c>
      <c r="CL6" s="20" t="str">
        <f>IF(CL7="","",IF(CL7="-","【-】","【"&amp;SUBSTITUTE(TEXT(CL7,"#,##0.00"),"-","△")&amp;"】"))</f>
        <v>【497.52】</v>
      </c>
      <c r="CM6" s="21">
        <f>IF(CM7="",NA(),CM7)</f>
        <v>31.82</v>
      </c>
      <c r="CN6" s="21">
        <f t="shared" ref="CN6:CV6" si="10">IF(CN7="",NA(),CN7)</f>
        <v>31.82</v>
      </c>
      <c r="CO6" s="21">
        <f t="shared" si="10"/>
        <v>31.82</v>
      </c>
      <c r="CP6" s="21">
        <f t="shared" si="10"/>
        <v>36.36</v>
      </c>
      <c r="CQ6" s="21">
        <f t="shared" si="10"/>
        <v>31.82</v>
      </c>
      <c r="CR6" s="21">
        <f t="shared" si="10"/>
        <v>34.29</v>
      </c>
      <c r="CS6" s="21">
        <f t="shared" si="10"/>
        <v>35.340000000000003</v>
      </c>
      <c r="CT6" s="21">
        <f t="shared" si="10"/>
        <v>34.68</v>
      </c>
      <c r="CU6" s="21">
        <f t="shared" si="10"/>
        <v>34.700000000000003</v>
      </c>
      <c r="CV6" s="21">
        <f t="shared" si="10"/>
        <v>46.83</v>
      </c>
      <c r="CW6" s="20" t="str">
        <f>IF(CW7="","",IF(CW7="-","【-】","【"&amp;SUBSTITUTE(TEXT(CW7,"#,##0.00"),"-","△")&amp;"】"))</f>
        <v>【46.97】</v>
      </c>
      <c r="CX6" s="21">
        <f>IF(CX7="",NA(),CX7)</f>
        <v>84.85</v>
      </c>
      <c r="CY6" s="21">
        <f t="shared" ref="CY6:DG6" si="11">IF(CY7="",NA(),CY7)</f>
        <v>85.71</v>
      </c>
      <c r="CZ6" s="21">
        <f t="shared" si="11"/>
        <v>83.78</v>
      </c>
      <c r="DA6" s="21">
        <f t="shared" si="11"/>
        <v>93.75</v>
      </c>
      <c r="DB6" s="21">
        <f t="shared" si="11"/>
        <v>93.55</v>
      </c>
      <c r="DC6" s="21">
        <f t="shared" si="11"/>
        <v>89.88</v>
      </c>
      <c r="DD6" s="21">
        <f t="shared" si="11"/>
        <v>91.52</v>
      </c>
      <c r="DE6" s="21">
        <f t="shared" si="11"/>
        <v>90.33</v>
      </c>
      <c r="DF6" s="21">
        <f t="shared" si="11"/>
        <v>90.04</v>
      </c>
      <c r="DG6" s="21">
        <f t="shared" si="11"/>
        <v>90.58</v>
      </c>
      <c r="DH6" s="20" t="str">
        <f>IF(DH7="","",IF(DH7="-","【-】","【"&amp;SUBSTITUTE(TEXT(DH7,"#,##0.00"),"-","△")&amp;"】"))</f>
        <v>【90.42】</v>
      </c>
      <c r="DI6" s="21">
        <f>IF(DI7="",NA(),DI7)</f>
        <v>8.89</v>
      </c>
      <c r="DJ6" s="21">
        <f t="shared" ref="DJ6:DR6" si="12">IF(DJ7="",NA(),DJ7)</f>
        <v>10.88</v>
      </c>
      <c r="DK6" s="21">
        <f t="shared" si="12"/>
        <v>13.59</v>
      </c>
      <c r="DL6" s="21">
        <f t="shared" si="12"/>
        <v>16.309999999999999</v>
      </c>
      <c r="DM6" s="21">
        <f t="shared" si="12"/>
        <v>19.28</v>
      </c>
      <c r="DN6" s="21">
        <f t="shared" si="12"/>
        <v>31.73</v>
      </c>
      <c r="DO6" s="21">
        <f t="shared" si="12"/>
        <v>30.28</v>
      </c>
      <c r="DP6" s="21">
        <f t="shared" si="12"/>
        <v>31</v>
      </c>
      <c r="DQ6" s="21">
        <f t="shared" si="12"/>
        <v>29.28</v>
      </c>
      <c r="DR6" s="21">
        <f t="shared" si="12"/>
        <v>32.380000000000003</v>
      </c>
      <c r="DS6" s="20" t="str">
        <f>IF(DS7="","",IF(DS7="-","【-】","【"&amp;SUBSTITUTE(TEXT(DS7,"#,##0.00"),"-","△")&amp;"】"))</f>
        <v>【31.92】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2021</v>
      </c>
      <c r="C7" s="23">
        <v>173614</v>
      </c>
      <c r="D7" s="23">
        <v>46</v>
      </c>
      <c r="E7" s="23">
        <v>17</v>
      </c>
      <c r="F7" s="23">
        <v>9</v>
      </c>
      <c r="G7" s="23">
        <v>0</v>
      </c>
      <c r="H7" s="23" t="s">
        <v>96</v>
      </c>
      <c r="I7" s="23" t="s">
        <v>97</v>
      </c>
      <c r="J7" s="23" t="s">
        <v>98</v>
      </c>
      <c r="K7" s="23" t="s">
        <v>99</v>
      </c>
      <c r="L7" s="23" t="s">
        <v>100</v>
      </c>
      <c r="M7" s="23" t="s">
        <v>101</v>
      </c>
      <c r="N7" s="24" t="s">
        <v>102</v>
      </c>
      <c r="O7" s="24">
        <v>44.51</v>
      </c>
      <c r="P7" s="24">
        <v>0.08</v>
      </c>
      <c r="Q7" s="24">
        <v>99.24</v>
      </c>
      <c r="R7" s="24">
        <v>3520</v>
      </c>
      <c r="S7" s="24">
        <v>37569</v>
      </c>
      <c r="T7" s="24">
        <v>110.59</v>
      </c>
      <c r="U7" s="24">
        <v>339.71</v>
      </c>
      <c r="V7" s="24">
        <v>31</v>
      </c>
      <c r="W7" s="24">
        <v>0.02</v>
      </c>
      <c r="X7" s="24">
        <v>1550</v>
      </c>
      <c r="Y7" s="24">
        <v>115.69</v>
      </c>
      <c r="Z7" s="24">
        <v>115.11</v>
      </c>
      <c r="AA7" s="24">
        <v>100.04</v>
      </c>
      <c r="AB7" s="24">
        <v>100.95</v>
      </c>
      <c r="AC7" s="24">
        <v>108.52</v>
      </c>
      <c r="AD7" s="24">
        <v>97.69</v>
      </c>
      <c r="AE7" s="24">
        <v>91.26</v>
      </c>
      <c r="AF7" s="24">
        <v>99.2</v>
      </c>
      <c r="AG7" s="24">
        <v>100.42</v>
      </c>
      <c r="AH7" s="24">
        <v>98.03</v>
      </c>
      <c r="AI7" s="24">
        <v>98.12</v>
      </c>
      <c r="AJ7" s="24">
        <v>0</v>
      </c>
      <c r="AK7" s="24">
        <v>0</v>
      </c>
      <c r="AL7" s="24">
        <v>0</v>
      </c>
      <c r="AM7" s="24">
        <v>0</v>
      </c>
      <c r="AN7" s="24">
        <v>0</v>
      </c>
      <c r="AO7" s="24">
        <v>1037.73</v>
      </c>
      <c r="AP7" s="24">
        <v>1597.09</v>
      </c>
      <c r="AQ7" s="24">
        <v>1500.46</v>
      </c>
      <c r="AR7" s="24">
        <v>762.05</v>
      </c>
      <c r="AS7" s="24">
        <v>755.68</v>
      </c>
      <c r="AT7" s="24">
        <v>736.54</v>
      </c>
      <c r="AU7" s="24">
        <v>13.82</v>
      </c>
      <c r="AV7" s="24">
        <v>13.44</v>
      </c>
      <c r="AW7" s="24">
        <v>14.78</v>
      </c>
      <c r="AX7" s="24">
        <v>76.63</v>
      </c>
      <c r="AY7" s="24">
        <v>17.600000000000001</v>
      </c>
      <c r="AZ7" s="24">
        <v>89.03</v>
      </c>
      <c r="BA7" s="24">
        <v>88.56</v>
      </c>
      <c r="BB7" s="24">
        <v>81.260000000000005</v>
      </c>
      <c r="BC7" s="24">
        <v>92.61</v>
      </c>
      <c r="BD7" s="24">
        <v>91.41</v>
      </c>
      <c r="BE7" s="24">
        <v>91.53</v>
      </c>
      <c r="BF7" s="24">
        <v>1386.85</v>
      </c>
      <c r="BG7" s="24">
        <v>1207.17</v>
      </c>
      <c r="BH7" s="24">
        <v>1134.3499999999999</v>
      </c>
      <c r="BI7" s="24">
        <v>1181.24</v>
      </c>
      <c r="BJ7" s="24">
        <v>1275.6300000000001</v>
      </c>
      <c r="BK7" s="24">
        <v>1759.36</v>
      </c>
      <c r="BL7" s="24">
        <v>1837.88</v>
      </c>
      <c r="BM7" s="24">
        <v>1748.51</v>
      </c>
      <c r="BN7" s="24">
        <v>1640.16</v>
      </c>
      <c r="BO7" s="24">
        <v>1521.05</v>
      </c>
      <c r="BP7" s="24">
        <v>1522.01</v>
      </c>
      <c r="BQ7" s="24">
        <v>59.68</v>
      </c>
      <c r="BR7" s="24">
        <v>57</v>
      </c>
      <c r="BS7" s="24">
        <v>29.95</v>
      </c>
      <c r="BT7" s="24">
        <v>104.87</v>
      </c>
      <c r="BU7" s="24">
        <v>55.43</v>
      </c>
      <c r="BV7" s="24">
        <v>37.200000000000003</v>
      </c>
      <c r="BW7" s="24">
        <v>35.03</v>
      </c>
      <c r="BX7" s="24">
        <v>34.99</v>
      </c>
      <c r="BY7" s="24">
        <v>38.270000000000003</v>
      </c>
      <c r="BZ7" s="24">
        <v>37.520000000000003</v>
      </c>
      <c r="CA7" s="24">
        <v>37.79</v>
      </c>
      <c r="CB7" s="24">
        <v>273.5</v>
      </c>
      <c r="CC7" s="24">
        <v>285.06</v>
      </c>
      <c r="CD7" s="24">
        <v>559.36</v>
      </c>
      <c r="CE7" s="24">
        <v>159.33000000000001</v>
      </c>
      <c r="CF7" s="24">
        <v>304.38</v>
      </c>
      <c r="CG7" s="24">
        <v>508.64</v>
      </c>
      <c r="CH7" s="24">
        <v>525.22</v>
      </c>
      <c r="CI7" s="24">
        <v>520.91999999999996</v>
      </c>
      <c r="CJ7" s="24">
        <v>486.77</v>
      </c>
      <c r="CK7" s="24">
        <v>502.1</v>
      </c>
      <c r="CL7" s="24">
        <v>497.52</v>
      </c>
      <c r="CM7" s="24">
        <v>31.82</v>
      </c>
      <c r="CN7" s="24">
        <v>31.82</v>
      </c>
      <c r="CO7" s="24">
        <v>31.82</v>
      </c>
      <c r="CP7" s="24">
        <v>36.36</v>
      </c>
      <c r="CQ7" s="24">
        <v>31.82</v>
      </c>
      <c r="CR7" s="24">
        <v>34.29</v>
      </c>
      <c r="CS7" s="24">
        <v>35.340000000000003</v>
      </c>
      <c r="CT7" s="24">
        <v>34.68</v>
      </c>
      <c r="CU7" s="24">
        <v>34.700000000000003</v>
      </c>
      <c r="CV7" s="24">
        <v>46.83</v>
      </c>
      <c r="CW7" s="24">
        <v>46.97</v>
      </c>
      <c r="CX7" s="24">
        <v>84.85</v>
      </c>
      <c r="CY7" s="24">
        <v>85.71</v>
      </c>
      <c r="CZ7" s="24">
        <v>83.78</v>
      </c>
      <c r="DA7" s="24">
        <v>93.75</v>
      </c>
      <c r="DB7" s="24">
        <v>93.55</v>
      </c>
      <c r="DC7" s="24">
        <v>89.88</v>
      </c>
      <c r="DD7" s="24">
        <v>91.52</v>
      </c>
      <c r="DE7" s="24">
        <v>90.33</v>
      </c>
      <c r="DF7" s="24">
        <v>90.04</v>
      </c>
      <c r="DG7" s="24">
        <v>90.58</v>
      </c>
      <c r="DH7" s="24">
        <v>90.42</v>
      </c>
      <c r="DI7" s="24">
        <v>8.89</v>
      </c>
      <c r="DJ7" s="24">
        <v>10.88</v>
      </c>
      <c r="DK7" s="24">
        <v>13.59</v>
      </c>
      <c r="DL7" s="24">
        <v>16.309999999999999</v>
      </c>
      <c r="DM7" s="24">
        <v>19.28</v>
      </c>
      <c r="DN7" s="24">
        <v>31.73</v>
      </c>
      <c r="DO7" s="24">
        <v>30.28</v>
      </c>
      <c r="DP7" s="24">
        <v>31</v>
      </c>
      <c r="DQ7" s="24">
        <v>29.28</v>
      </c>
      <c r="DR7" s="24">
        <v>32.380000000000003</v>
      </c>
      <c r="DS7" s="24">
        <v>31.92</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2023-01-18T02:41:40Z</cp:lastPrinted>
  <dcterms:created xsi:type="dcterms:W3CDTF">2023-01-12T23:48:27Z</dcterms:created>
  <dcterms:modified xsi:type="dcterms:W3CDTF">2023-01-18T02:43:04Z</dcterms:modified>
  <cp:category/>
</cp:coreProperties>
</file>