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1 水道\"/>
    </mc:Choice>
  </mc:AlternateContent>
  <workbookProtection workbookAlgorithmName="SHA-512" workbookHashValue="iW4aUEJ1cxDs05sLqIJG7mFcl8M1yhpuau8U7PEQWZd8n8U7sP382Dp9HZdq/w5TKPfXhDWHtv2CwoVEUTsbWA==" workbookSaltValue="7gjPjwgj+28TadXc85uK4g==" workbookSpinCount="100000" lockStructure="1"/>
  <bookViews>
    <workbookView xWindow="-120" yWindow="480" windowWidth="29040" windowHeight="176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<sst xmlns="http://schemas.openxmlformats.org/spreadsheetml/2006/main" count="228" uniqueCount="114">
  <si>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</si>
  <si>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</si>
  <si>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</si>
  <si>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</si>
  <si>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</si>
  <si>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</si>
  <si>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</si>
  <si>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</si>
  <si>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</si>
  <si>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</si>
  <si>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</si>
  <si>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</si>
  <si>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</si>
  <si>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</si>
  <si>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</si>
  <si>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</si>
  <si>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</si>
  <si>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</si>
  <si>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</si>
  <si>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</si>
  <si>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</si>
  <si>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</si>
  <si>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</si>
  <si>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</si>
  <si>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</si>
  <si>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</si>
  <si>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</si>
  <si>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</si>
  <si>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</si>
  <si>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</si>
  <si>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</si>
  <si>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</si>
  <si>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</si>
  <si>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</si>
  <si>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</si>
  <si>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</si>
  <si>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</si>
  <si>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</si>
  <si>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</si>
  <si>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</si>
  <si>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</si>
  <si>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</si>
  <si>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</si>
  <si>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</si>
  <si>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</si>
  <si>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</si>
  <si>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</si>
  <si>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</si>
  <si>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</si>
  <si>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</si>
  <si>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</si>
  <si>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</si>
  <si>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</si>
  <si>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</si>
  <si>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</si>
  <si>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</si>
  <si>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</si>
  <si>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</si>
  <si>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</si>
  <si>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</si>
  <si>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</si>
  <si>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</si>
  <si>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</si>
  <si>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</si>
  <si>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</si>
  <si>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</si>
  <si>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</si>
  <si>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</si>
  <si>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</si>
  <si>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</si>
  <si>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</si>
  <si>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</si>
  <si>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</si>
  <si>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</si>
  <si>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</si>
  <si>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</si>
  <si>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</si>
  <si>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</si>
  <si>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</si>
  <si>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</si>
  <si>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</si>
  <si>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</si>
  <si>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</si>
  <si>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</si>
  <si>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</si>
  <si>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</si>
  <si>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</si>
  <si>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</si>
  <si>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</si>
  <si>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</si>
  <si>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</si>
  <si>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</si>
  <si>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</si>
  <si>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</si>
  <si>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</si>
  <si>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</si>
  <si>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</si>
  <si>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</si>
  <si>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</si>
  <si>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</si>
  <si>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</si>
  <si>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</si>
  <si>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</si>
  <si>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</si>
  <si>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</si>
  <si>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</si>
  <si>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</si>
  <si>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</si>
  <si>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</si>
  <si>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</si>
  <si>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</si>
  <si>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１００％を超えており、累積欠損金も発生していない。また、その他の指標についても類似団体平均とほぼ同じか、より良好な値となっており、経営の健全性は高いと考えられるが、管路、施設の更新費用を確保するため、今後も経営効率化に努める。</t>
    <rPh sb="56" eb="57">
      <t>オナ</t>
    </rPh>
    <rPh sb="80" eb="81">
      <t>タカ</t>
    </rPh>
    <phoneticPr fontId="4"/>
  </si>
  <si>
    <t>　損益状況は良好であるものの、有形固定資産減価償却率及び管路経年化率は年々上昇してきており、生活に欠くことのできないライフラインの確保のため、健全な経営を維持しつつ管路以外の施設を含め今後も計画的に更新投資を行う。</t>
    <rPh sb="26" eb="27">
      <t>オヨ</t>
    </rPh>
    <phoneticPr fontId="4"/>
  </si>
  <si>
    <t>　管路更新率は類似団体平均より高いものの、有形固定資産減価償却率及び管路経年化率は類似団体平均より高い値となっており、今後も引き続き老朽管路、施設の更新について、計画的に進めていく必要がある。</t>
    <rPh sb="1" eb="6">
      <t>カンロコウシンリツ</t>
    </rPh>
    <rPh sb="7" eb="11">
      <t>ルイジダンタイ</t>
    </rPh>
    <rPh sb="59" eb="61">
      <t>コンゴ</t>
    </rPh>
    <rPh sb="62" eb="63">
      <t>ヒ</t>
    </rPh>
    <rPh sb="64" eb="65">
      <t>ツヅ</t>
    </rPh>
    <rPh sb="66" eb="68">
      <t>ロウキュウ</t>
    </rPh>
    <rPh sb="68" eb="70">
      <t>カンロ</t>
    </rPh>
    <rPh sb="71" eb="73">
      <t>シセツ</t>
    </rPh>
    <rPh sb="74" eb="76">
      <t>コウシン</t>
    </rPh>
    <rPh sb="81" eb="84">
      <t>ケイカクテキ</t>
    </rPh>
    <rPh sb="85" eb="86">
      <t>スス</t>
    </rPh>
    <rPh sb="90" eb="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</si>
</sst>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0.05</c:v>
                </c:pt>
                <c:pt idx="1">
                  <c:v>0.17</c:v>
                </c:pt>
                <c:pt idx="2">
                  <c:v>0.11</c:v>
                </c:pt>
                <c:pt idx="3">
                  <c:v>0.45</c:v>
                </c:pt>
                <c:pt idx="4">
                  <c:v>0.61</c:v>
                </c:pt>
              </c:numCache>
            </c:numRef>
          </c:val>
          <c:extLst>
            <c:ext xmlns:c16="http://schemas.microsoft.com/office/drawing/2014/chart" uri="{C3380CC4-5D6E-409C-BE32-E72D297353CC}">
              <c16:uniqueId val="{00000000-7DFE-407F-A96D-A56CCFD236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7DFE-407F-A96D-A56CCFD236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71.59</c:v>
                </c:pt>
                <c:pt idx="1">
                  <c:v>71.27</c:v>
                </c:pt>
                <c:pt idx="2">
                  <c:v>71</c:v>
                </c:pt>
                <c:pt idx="3">
                  <c:v>70.87</c:v>
                </c:pt>
                <c:pt idx="4">
                  <c:v>70.88</c:v>
                </c:pt>
              </c:numCache>
            </c:numRef>
          </c:val>
          <c:extLst>
            <c:ext xmlns:c16="http://schemas.microsoft.com/office/drawing/2014/chart" uri="{C3380CC4-5D6E-409C-BE32-E72D297353CC}">
              <c16:uniqueId val="{00000000-91FC-42C9-8B5F-B68F7F39B45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91FC-42C9-8B5F-B68F7F39B45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91.76</c:v>
                </c:pt>
                <c:pt idx="1">
                  <c:v>92.14</c:v>
                </c:pt>
                <c:pt idx="2">
                  <c:v>89.27</c:v>
                </c:pt>
                <c:pt idx="3">
                  <c:v>90.11</c:v>
                </c:pt>
                <c:pt idx="4">
                  <c:v>91.34</c:v>
                </c:pt>
              </c:numCache>
            </c:numRef>
          </c:val>
          <c:extLst>
            <c:ext xmlns:c16="http://schemas.microsoft.com/office/drawing/2014/chart" uri="{C3380CC4-5D6E-409C-BE32-E72D297353CC}">
              <c16:uniqueId val="{00000000-F28D-401F-8FC4-38161A2CBF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F28D-401F-8FC4-38161A2CBF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118.37</c:v>
                </c:pt>
                <c:pt idx="1">
                  <c:v>120.34</c:v>
                </c:pt>
                <c:pt idx="2">
                  <c:v>117.5</c:v>
                </c:pt>
                <c:pt idx="3">
                  <c:v>118.13</c:v>
                </c:pt>
                <c:pt idx="4">
                  <c:v>118.74</c:v>
                </c:pt>
              </c:numCache>
            </c:numRef>
          </c:val>
          <c:extLst>
            <c:ext xmlns:c16="http://schemas.microsoft.com/office/drawing/2014/chart" uri="{C3380CC4-5D6E-409C-BE32-E72D297353CC}">
              <c16:uniqueId val="{00000000-F313-44E0-BF12-27F51E4F77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F313-44E0-BF12-27F51E4F77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55.57</c:v>
                </c:pt>
                <c:pt idx="1">
                  <c:v>56.75</c:v>
                </c:pt>
                <c:pt idx="2">
                  <c:v>57.86</c:v>
                </c:pt>
                <c:pt idx="3">
                  <c:v>59.06</c:v>
                </c:pt>
                <c:pt idx="4">
                  <c:v>59.96</c:v>
                </c:pt>
              </c:numCache>
            </c:numRef>
          </c:val>
          <c:extLst>
            <c:ext xmlns:c16="http://schemas.microsoft.com/office/drawing/2014/chart" uri="{C3380CC4-5D6E-409C-BE32-E72D297353CC}">
              <c16:uniqueId val="{00000000-000B-4212-88F1-29F802939C6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000B-4212-88F1-29F802939C6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13.88</c:v>
                </c:pt>
                <c:pt idx="1">
                  <c:v>15.35</c:v>
                </c:pt>
                <c:pt idx="2">
                  <c:v>16.21</c:v>
                </c:pt>
                <c:pt idx="3">
                  <c:v>19.91</c:v>
                </c:pt>
                <c:pt idx="4">
                  <c:v>24.17</c:v>
                </c:pt>
              </c:numCache>
            </c:numRef>
          </c:val>
          <c:extLst>
            <c:ext xmlns:c16="http://schemas.microsoft.com/office/drawing/2014/chart" uri="{C3380CC4-5D6E-409C-BE32-E72D297353CC}">
              <c16:uniqueId val="{00000000-C312-443B-8150-D858AB4DAB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C312-443B-8150-D858AB4DAB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64-430C-BC7F-E42DF353E8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8264-430C-BC7F-E42DF353E8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329</c:v>
                </c:pt>
                <c:pt idx="1">
                  <c:v>402.18</c:v>
                </c:pt>
                <c:pt idx="2">
                  <c:v>398.17</c:v>
                </c:pt>
                <c:pt idx="3">
                  <c:v>433.05</c:v>
                </c:pt>
                <c:pt idx="4">
                  <c:v>430.72</c:v>
                </c:pt>
              </c:numCache>
            </c:numRef>
          </c:val>
          <c:extLst>
            <c:ext xmlns:c16="http://schemas.microsoft.com/office/drawing/2014/chart" uri="{C3380CC4-5D6E-409C-BE32-E72D297353CC}">
              <c16:uniqueId val="{00000000-BE39-40C2-9CD2-DDC0CCB861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BE39-40C2-9CD2-DDC0CCB861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394.64</c:v>
                </c:pt>
                <c:pt idx="1">
                  <c:v>386.85</c:v>
                </c:pt>
                <c:pt idx="2">
                  <c:v>389.03</c:v>
                </c:pt>
                <c:pt idx="3">
                  <c:v>454.55</c:v>
                </c:pt>
                <c:pt idx="4">
                  <c:v>385.78</c:v>
                </c:pt>
              </c:numCache>
            </c:numRef>
          </c:val>
          <c:extLst>
            <c:ext xmlns:c16="http://schemas.microsoft.com/office/drawing/2014/chart" uri="{C3380CC4-5D6E-409C-BE32-E72D297353CC}">
              <c16:uniqueId val="{00000000-4809-4F87-82A4-FDFF3EE5002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4809-4F87-82A4-FDFF3EE5002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111.58</c:v>
                </c:pt>
                <c:pt idx="1">
                  <c:v>113.93</c:v>
                </c:pt>
                <c:pt idx="2">
                  <c:v>111.33</c:v>
                </c:pt>
                <c:pt idx="3">
                  <c:v>99.09</c:v>
                </c:pt>
                <c:pt idx="4">
                  <c:v>113.4</c:v>
                </c:pt>
              </c:numCache>
            </c:numRef>
          </c:val>
          <c:extLst>
            <c:ext xmlns:c16="http://schemas.microsoft.com/office/drawing/2014/chart" uri="{C3380CC4-5D6E-409C-BE32-E72D297353CC}">
              <c16:uniqueId val="{00000000-9395-45E4-9DDE-B4B0EF8E3D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9395-45E4-9DDE-B4B0EF8E3D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147.99</c:v>
                </c:pt>
                <c:pt idx="1">
                  <c:v>145.4</c:v>
                </c:pt>
                <c:pt idx="2">
                  <c:v>150.65</c:v>
                </c:pt>
                <c:pt idx="3">
                  <c:v>147.93</c:v>
                </c:pt>
                <c:pt idx="4">
                  <c:v>146.41999999999999</c:v>
                </c:pt>
              </c:numCache>
            </c:numRef>
          </c:val>
          <c:extLst>
            <c:ext xmlns:c16="http://schemas.microsoft.com/office/drawing/2014/chart" uri="{C3380CC4-5D6E-409C-BE32-E72D297353CC}">
              <c16:uniqueId val="{00000000-9E22-41D8-8642-DEB659235F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9E22-41D8-8642-DEB659235F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石川県　津幡町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37569</v>
      </c>
      <c r="AM8" s="45"/>
      <c r="AN8" s="45"/>
      <c r="AO8" s="45"/>
      <c r="AP8" s="45"/>
      <c r="AQ8" s="45"/>
      <c r="AR8" s="45"/>
      <c r="AS8" s="45"/>
      <c r="AT8" s="46">
        <f>データ!$S$6</f>
        <v>110.59</v>
      </c>
      <c r="AU8" s="47"/>
      <c r="AV8" s="47"/>
      <c r="AW8" s="47"/>
      <c r="AX8" s="47"/>
      <c r="AY8" s="47"/>
      <c r="AZ8" s="47"/>
      <c r="BA8" s="47"/>
      <c r="BB8" s="48">
        <f>データ!$T$6</f>
        <v>339.71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64.11</v>
      </c>
      <c r="J10" s="47"/>
      <c r="K10" s="47"/>
      <c r="L10" s="47"/>
      <c r="M10" s="47"/>
      <c r="N10" s="47"/>
      <c r="O10" s="81"/>
      <c r="P10" s="48">
        <f>データ!$P$6</f>
        <v>98.68</v>
      </c>
      <c r="Q10" s="48"/>
      <c r="R10" s="48"/>
      <c r="S10" s="48"/>
      <c r="T10" s="48"/>
      <c r="U10" s="48"/>
      <c r="V10" s="48"/>
      <c r="W10" s="45">
        <f>データ!$Q$6</f>
        <v>2805</v>
      </c>
      <c r="X10" s="45"/>
      <c r="Y10" s="45"/>
      <c r="Z10" s="45"/>
      <c r="AA10" s="45"/>
      <c r="AB10" s="45"/>
      <c r="AC10" s="45"/>
      <c r="AD10" s="2"/>
      <c r="AE10" s="2"/>
      <c r="AF10" s="2"/>
      <c r="AG10" s="2"/>
      <c r="AH10" s="2"/>
      <c r="AI10" s="2"/>
      <c r="AJ10" s="2"/>
      <c r="AK10" s="2"/>
      <c r="AL10" s="45">
        <f>データ!$U$6</f>
        <v>37025</v>
      </c>
      <c r="AM10" s="45"/>
      <c r="AN10" s="45"/>
      <c r="AO10" s="45"/>
      <c r="AP10" s="45"/>
      <c r="AQ10" s="45"/>
      <c r="AR10" s="45"/>
      <c r="AS10" s="45"/>
      <c r="AT10" s="46">
        <f>データ!$V$6</f>
        <v>74.89</v>
      </c>
      <c r="AU10" s="47"/>
      <c r="AV10" s="47"/>
      <c r="AW10" s="47"/>
      <c r="AX10" s="47"/>
      <c r="AY10" s="47"/>
      <c r="AZ10" s="47"/>
      <c r="BA10" s="47"/>
      <c r="BB10" s="48">
        <f>データ!$W$6</f>
        <v>494.39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521RigPchWfLZfr/2Zpx6is0vHKeIaOxx1YcbFTiLjzowtNpWWkhgB9isggroeAPRhGdWrjR3vBuT5+/e64Rw==" saltValue="8Y7M6wgJ1aIy8FxDgD6w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173614</v>
      </c>
      <c r="D6" s="20">
        <f t="shared" si="3"/>
        <v>46</v>
      </c>
      <c r="E6" s="20">
        <f t="shared" si="3"/>
        <v>1</v>
      </c>
      <c r="F6" s="20">
        <f t="shared" si="3"/>
        <v>0</v>
      </c>
      <c r="G6" s="20">
        <f t="shared" si="3"/>
        <v>1</v>
      </c>
      <c r="H6" s="20" t="str">
        <f t="shared" si="3"/>
        <v>石川県　津幡町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64.11</v>
      </c>
      <c r="P6" s="21">
        <f t="shared" si="3"/>
        <v>98.68</v>
      </c>
      <c r="Q6" s="21">
        <f t="shared" si="3"/>
        <v>2805</v>
      </c>
      <c r="R6" s="21">
        <f t="shared" si="3"/>
        <v>37569</v>
      </c>
      <c r="S6" s="21">
        <f t="shared" si="3"/>
        <v>110.59</v>
      </c>
      <c r="T6" s="21">
        <f t="shared" si="3"/>
        <v>339.71</v>
      </c>
      <c r="U6" s="21">
        <f t="shared" si="3"/>
        <v>37025</v>
      </c>
      <c r="V6" s="21">
        <f t="shared" si="3"/>
        <v>74.89</v>
      </c>
      <c r="W6" s="21">
        <f t="shared" si="3"/>
        <v>494.39</v>
      </c>
      <c r="X6" s="22">
        <f>IF(X7="",NA(),X7)</f>
        <v>118.37</v>
      </c>
      <c r="Y6" s="22">
        <f t="shared" ref="Y6:AG6" si="4">IF(Y7="",NA(),Y7)</f>
        <v>120.34</v>
      </c>
      <c r="Z6" s="22">
        <f t="shared" si="4"/>
        <v>117.5</v>
      </c>
      <c r="AA6" s="22">
        <f t="shared" si="4"/>
        <v>118.13</v>
      </c>
      <c r="AB6" s="22">
        <f t="shared" si="4"/>
        <v>118.74</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329</v>
      </c>
      <c r="AU6" s="22">
        <f t="shared" ref="AU6:BC6" si="6">IF(AU7="",NA(),AU7)</f>
        <v>402.18</v>
      </c>
      <c r="AV6" s="22">
        <f t="shared" si="6"/>
        <v>398.17</v>
      </c>
      <c r="AW6" s="22">
        <f t="shared" si="6"/>
        <v>433.05</v>
      </c>
      <c r="AX6" s="22">
        <f t="shared" si="6"/>
        <v>430.72</v>
      </c>
      <c r="AY6" s="22">
        <f t="shared" si="6"/>
        <v>357.34</v>
      </c>
      <c r="AZ6" s="22">
        <f t="shared" si="6"/>
        <v>366.03</v>
      </c>
      <c r="BA6" s="22">
        <f t="shared" si="6"/>
        <v>365.18</v>
      </c>
      <c r="BB6" s="22">
        <f t="shared" si="6"/>
        <v>327.77</v>
      </c>
      <c r="BC6" s="22">
        <f t="shared" si="6"/>
        <v>338.02</v>
      </c>
      <c r="BD6" s="21" t="str">
        <f>IF(BD7="","",IF(BD7="-","【-】","【"&amp;SUBSTITUTE(TEXT(BD7,"#,##0.00"),"-","△")&amp;"】"))</f>
        <v>【261.51】</v>
      </c>
      <c r="BE6" s="22">
        <f>IF(BE7="",NA(),BE7)</f>
        <v>394.64</v>
      </c>
      <c r="BF6" s="22">
        <f t="shared" ref="BF6:BN6" si="7">IF(BF7="",NA(),BF7)</f>
        <v>386.85</v>
      </c>
      <c r="BG6" s="22">
        <f t="shared" si="7"/>
        <v>389.03</v>
      </c>
      <c r="BH6" s="22">
        <f t="shared" si="7"/>
        <v>454.55</v>
      </c>
      <c r="BI6" s="22">
        <f t="shared" si="7"/>
        <v>385.78</v>
      </c>
      <c r="BJ6" s="22">
        <f t="shared" si="7"/>
        <v>373.69</v>
      </c>
      <c r="BK6" s="22">
        <f t="shared" si="7"/>
        <v>370.12</v>
      </c>
      <c r="BL6" s="22">
        <f t="shared" si="7"/>
        <v>371.65</v>
      </c>
      <c r="BM6" s="22">
        <f t="shared" si="7"/>
        <v>397.1</v>
      </c>
      <c r="BN6" s="22">
        <f t="shared" si="7"/>
        <v>379.91</v>
      </c>
      <c r="BO6" s="21" t="str">
        <f>IF(BO7="","",IF(BO7="-","【-】","【"&amp;SUBSTITUTE(TEXT(BO7,"#,##0.00"),"-","△")&amp;"】"))</f>
        <v>【265.16】</v>
      </c>
      <c r="BP6" s="22">
        <f>IF(BP7="",NA(),BP7)</f>
        <v>111.58</v>
      </c>
      <c r="BQ6" s="22">
        <f t="shared" ref="BQ6:BY6" si="8">IF(BQ7="",NA(),BQ7)</f>
        <v>113.93</v>
      </c>
      <c r="BR6" s="22">
        <f t="shared" si="8"/>
        <v>111.33</v>
      </c>
      <c r="BS6" s="22">
        <f t="shared" si="8"/>
        <v>99.09</v>
      </c>
      <c r="BT6" s="22">
        <f t="shared" si="8"/>
        <v>113.4</v>
      </c>
      <c r="BU6" s="22">
        <f t="shared" si="8"/>
        <v>99.87</v>
      </c>
      <c r="BV6" s="22">
        <f t="shared" si="8"/>
        <v>100.42</v>
      </c>
      <c r="BW6" s="22">
        <f t="shared" si="8"/>
        <v>98.77</v>
      </c>
      <c r="BX6" s="22">
        <f t="shared" si="8"/>
        <v>95.79</v>
      </c>
      <c r="BY6" s="22">
        <f t="shared" si="8"/>
        <v>98.3</v>
      </c>
      <c r="BZ6" s="21" t="str">
        <f>IF(BZ7="","",IF(BZ7="-","【-】","【"&amp;SUBSTITUTE(TEXT(BZ7,"#,##0.00"),"-","△")&amp;"】"))</f>
        <v>【102.35】</v>
      </c>
      <c r="CA6" s="22">
        <f>IF(CA7="",NA(),CA7)</f>
        <v>147.99</v>
      </c>
      <c r="CB6" s="22">
        <f t="shared" ref="CB6:CJ6" si="9">IF(CB7="",NA(),CB7)</f>
        <v>145.4</v>
      </c>
      <c r="CC6" s="22">
        <f t="shared" si="9"/>
        <v>150.65</v>
      </c>
      <c r="CD6" s="22">
        <f t="shared" si="9"/>
        <v>147.93</v>
      </c>
      <c r="CE6" s="22">
        <f t="shared" si="9"/>
        <v>146.41999999999999</v>
      </c>
      <c r="CF6" s="22">
        <f t="shared" si="9"/>
        <v>171.81</v>
      </c>
      <c r="CG6" s="22">
        <f t="shared" si="9"/>
        <v>171.67</v>
      </c>
      <c r="CH6" s="22">
        <f t="shared" si="9"/>
        <v>173.67</v>
      </c>
      <c r="CI6" s="22">
        <f t="shared" si="9"/>
        <v>171.13</v>
      </c>
      <c r="CJ6" s="22">
        <f t="shared" si="9"/>
        <v>173.7</v>
      </c>
      <c r="CK6" s="21" t="str">
        <f>IF(CK7="","",IF(CK7="-","【-】","【"&amp;SUBSTITUTE(TEXT(CK7,"#,##0.00"),"-","△")&amp;"】"))</f>
        <v>【167.74】</v>
      </c>
      <c r="CL6" s="22">
        <f>IF(CL7="",NA(),CL7)</f>
        <v>71.59</v>
      </c>
      <c r="CM6" s="22">
        <f t="shared" ref="CM6:CU6" si="10">IF(CM7="",NA(),CM7)</f>
        <v>71.27</v>
      </c>
      <c r="CN6" s="22">
        <f t="shared" si="10"/>
        <v>71</v>
      </c>
      <c r="CO6" s="22">
        <f t="shared" si="10"/>
        <v>70.87</v>
      </c>
      <c r="CP6" s="22">
        <f t="shared" si="10"/>
        <v>70.88</v>
      </c>
      <c r="CQ6" s="22">
        <f t="shared" si="10"/>
        <v>60.03</v>
      </c>
      <c r="CR6" s="22">
        <f t="shared" si="10"/>
        <v>59.74</v>
      </c>
      <c r="CS6" s="22">
        <f t="shared" si="10"/>
        <v>59.67</v>
      </c>
      <c r="CT6" s="22">
        <f t="shared" si="10"/>
        <v>60.12</v>
      </c>
      <c r="CU6" s="22">
        <f t="shared" si="10"/>
        <v>60.34</v>
      </c>
      <c r="CV6" s="21" t="str">
        <f>IF(CV7="","",IF(CV7="-","【-】","【"&amp;SUBSTITUTE(TEXT(CV7,"#,##0.00"),"-","△")&amp;"】"))</f>
        <v>【60.29】</v>
      </c>
      <c r="CW6" s="22">
        <f>IF(CW7="",NA(),CW7)</f>
        <v>91.76</v>
      </c>
      <c r="CX6" s="22">
        <f t="shared" ref="CX6:DF6" si="11">IF(CX7="",NA(),CX7)</f>
        <v>92.14</v>
      </c>
      <c r="CY6" s="22">
        <f t="shared" si="11"/>
        <v>89.27</v>
      </c>
      <c r="CZ6" s="22">
        <f t="shared" si="11"/>
        <v>90.11</v>
      </c>
      <c r="DA6" s="22">
        <f t="shared" si="11"/>
        <v>91.34</v>
      </c>
      <c r="DB6" s="22">
        <f t="shared" si="11"/>
        <v>84.81</v>
      </c>
      <c r="DC6" s="22">
        <f t="shared" si="11"/>
        <v>84.8</v>
      </c>
      <c r="DD6" s="22">
        <f t="shared" si="11"/>
        <v>84.6</v>
      </c>
      <c r="DE6" s="22">
        <f t="shared" si="11"/>
        <v>84.24</v>
      </c>
      <c r="DF6" s="22">
        <f t="shared" si="11"/>
        <v>84.19</v>
      </c>
      <c r="DG6" s="21" t="str">
        <f>IF(DG7="","",IF(DG7="-","【-】","【"&amp;SUBSTITUTE(TEXT(DG7,"#,##0.00"),"-","△")&amp;"】"))</f>
        <v>【90.12】</v>
      </c>
      <c r="DH6" s="22">
        <f>IF(DH7="",NA(),DH7)</f>
        <v>55.57</v>
      </c>
      <c r="DI6" s="22">
        <f t="shared" ref="DI6:DQ6" si="12">IF(DI7="",NA(),DI7)</f>
        <v>56.75</v>
      </c>
      <c r="DJ6" s="22">
        <f t="shared" si="12"/>
        <v>57.86</v>
      </c>
      <c r="DK6" s="22">
        <f t="shared" si="12"/>
        <v>59.06</v>
      </c>
      <c r="DL6" s="22">
        <f t="shared" si="12"/>
        <v>59.96</v>
      </c>
      <c r="DM6" s="22">
        <f t="shared" si="12"/>
        <v>47.28</v>
      </c>
      <c r="DN6" s="22">
        <f t="shared" si="12"/>
        <v>47.66</v>
      </c>
      <c r="DO6" s="22">
        <f t="shared" si="12"/>
        <v>48.17</v>
      </c>
      <c r="DP6" s="22">
        <f t="shared" si="12"/>
        <v>48.83</v>
      </c>
      <c r="DQ6" s="22">
        <f t="shared" si="12"/>
        <v>49.96</v>
      </c>
      <c r="DR6" s="21" t="str">
        <f>IF(DR7="","",IF(DR7="-","【-】","【"&amp;SUBSTITUTE(TEXT(DR7,"#,##0.00"),"-","△")&amp;"】"))</f>
        <v>【50.88】</v>
      </c>
      <c r="DS6" s="22">
        <f>IF(DS7="",NA(),DS7)</f>
        <v>13.88</v>
      </c>
      <c r="DT6" s="22">
        <f t="shared" ref="DT6:EB6" si="13">IF(DT7="",NA(),DT7)</f>
        <v>15.35</v>
      </c>
      <c r="DU6" s="22">
        <f t="shared" si="13"/>
        <v>16.21</v>
      </c>
      <c r="DV6" s="22">
        <f t="shared" si="13"/>
        <v>19.91</v>
      </c>
      <c r="DW6" s="22">
        <f t="shared" si="13"/>
        <v>24.17</v>
      </c>
      <c r="DX6" s="22">
        <f t="shared" si="13"/>
        <v>12.19</v>
      </c>
      <c r="DY6" s="22">
        <f t="shared" si="13"/>
        <v>15.1</v>
      </c>
      <c r="DZ6" s="22">
        <f t="shared" si="13"/>
        <v>17.12</v>
      </c>
      <c r="EA6" s="22">
        <f t="shared" si="13"/>
        <v>18.18</v>
      </c>
      <c r="EB6" s="22">
        <f t="shared" si="13"/>
        <v>19.32</v>
      </c>
      <c r="EC6" s="21" t="str">
        <f>IF(EC7="","",IF(EC7="-","【-】","【"&amp;SUBSTITUTE(TEXT(EC7,"#,##0.00"),"-","△")&amp;"】"))</f>
        <v>【22.30】</v>
      </c>
      <c r="ED6" s="22">
        <f>IF(ED7="",NA(),ED7)</f>
        <v>0.05</v>
      </c>
      <c r="EE6" s="22">
        <f t="shared" ref="EE6:EM6" si="14">IF(EE7="",NA(),EE7)</f>
        <v>0.17</v>
      </c>
      <c r="EF6" s="22">
        <f t="shared" si="14"/>
        <v>0.11</v>
      </c>
      <c r="EG6" s="22">
        <f t="shared" si="14"/>
        <v>0.45</v>
      </c>
      <c r="EH6" s="22">
        <f t="shared" si="14"/>
        <v>0.61</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173614</v>
      </c>
      <c r="D7" s="24">
        <v>46</v>
      </c>
      <c r="E7" s="24">
        <v>1</v>
      </c>
      <c r="F7" s="24">
        <v>0</v>
      </c>
      <c r="G7" s="24">
        <v>1</v>
      </c>
      <c r="H7" s="24" t="s">
        <v>93</v>
      </c>
      <c r="I7" s="24" t="s">
        <v>94</v>
      </c>
      <c r="J7" s="24" t="s">
        <v>95</v>
      </c>
      <c r="K7" s="24" t="s">
        <v>96</v>
      </c>
      <c r="L7" s="24" t="s">
        <v>97</v>
      </c>
      <c r="M7" s="24" t="s">
        <v>98</v>
      </c>
      <c r="N7" s="25" t="s">
        <v>99</v>
      </c>
      <c r="O7" s="25">
        <v>64.11</v>
      </c>
      <c r="P7" s="25">
        <v>98.68</v>
      </c>
      <c r="Q7" s="25">
        <v>2805</v>
      </c>
      <c r="R7" s="25">
        <v>37569</v>
      </c>
      <c r="S7" s="25">
        <v>110.59</v>
      </c>
      <c r="T7" s="25">
        <v>339.71</v>
      </c>
      <c r="U7" s="25">
        <v>37025</v>
      </c>
      <c r="V7" s="25">
        <v>74.89</v>
      </c>
      <c r="W7" s="25">
        <v>494.39</v>
      </c>
      <c r="X7" s="25">
        <v>118.37</v>
      </c>
      <c r="Y7" s="25">
        <v>120.34</v>
      </c>
      <c r="Z7" s="25">
        <v>117.5</v>
      </c>
      <c r="AA7" s="25">
        <v>118.13</v>
      </c>
      <c r="AB7" s="25">
        <v>118.74</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329</v>
      </c>
      <c r="AU7" s="25">
        <v>402.18</v>
      </c>
      <c r="AV7" s="25">
        <v>398.17</v>
      </c>
      <c r="AW7" s="25">
        <v>433.05</v>
      </c>
      <c r="AX7" s="25">
        <v>430.72</v>
      </c>
      <c r="AY7" s="25">
        <v>357.34</v>
      </c>
      <c r="AZ7" s="25">
        <v>366.03</v>
      </c>
      <c r="BA7" s="25">
        <v>365.18</v>
      </c>
      <c r="BB7" s="25">
        <v>327.77</v>
      </c>
      <c r="BC7" s="25">
        <v>338.02</v>
      </c>
      <c r="BD7" s="25">
        <v>261.51</v>
      </c>
      <c r="BE7" s="25">
        <v>394.64</v>
      </c>
      <c r="BF7" s="25">
        <v>386.85</v>
      </c>
      <c r="BG7" s="25">
        <v>389.03</v>
      </c>
      <c r="BH7" s="25">
        <v>454.55</v>
      </c>
      <c r="BI7" s="25">
        <v>385.78</v>
      </c>
      <c r="BJ7" s="25">
        <v>373.69</v>
      </c>
      <c r="BK7" s="25">
        <v>370.12</v>
      </c>
      <c r="BL7" s="25">
        <v>371.65</v>
      </c>
      <c r="BM7" s="25">
        <v>397.1</v>
      </c>
      <c r="BN7" s="25">
        <v>379.91</v>
      </c>
      <c r="BO7" s="25">
        <v>265.16000000000003</v>
      </c>
      <c r="BP7" s="25">
        <v>111.58</v>
      </c>
      <c r="BQ7" s="25">
        <v>113.93</v>
      </c>
      <c r="BR7" s="25">
        <v>111.33</v>
      </c>
      <c r="BS7" s="25">
        <v>99.09</v>
      </c>
      <c r="BT7" s="25">
        <v>113.4</v>
      </c>
      <c r="BU7" s="25">
        <v>99.87</v>
      </c>
      <c r="BV7" s="25">
        <v>100.42</v>
      </c>
      <c r="BW7" s="25">
        <v>98.77</v>
      </c>
      <c r="BX7" s="25">
        <v>95.79</v>
      </c>
      <c r="BY7" s="25">
        <v>98.3</v>
      </c>
      <c r="BZ7" s="25">
        <v>102.35</v>
      </c>
      <c r="CA7" s="25">
        <v>147.99</v>
      </c>
      <c r="CB7" s="25">
        <v>145.4</v>
      </c>
      <c r="CC7" s="25">
        <v>150.65</v>
      </c>
      <c r="CD7" s="25">
        <v>147.93</v>
      </c>
      <c r="CE7" s="25">
        <v>146.41999999999999</v>
      </c>
      <c r="CF7" s="25">
        <v>171.81</v>
      </c>
      <c r="CG7" s="25">
        <v>171.67</v>
      </c>
      <c r="CH7" s="25">
        <v>173.67</v>
      </c>
      <c r="CI7" s="25">
        <v>171.13</v>
      </c>
      <c r="CJ7" s="25">
        <v>173.7</v>
      </c>
      <c r="CK7" s="25">
        <v>167.74</v>
      </c>
      <c r="CL7" s="25">
        <v>71.59</v>
      </c>
      <c r="CM7" s="25">
        <v>71.27</v>
      </c>
      <c r="CN7" s="25">
        <v>71</v>
      </c>
      <c r="CO7" s="25">
        <v>70.87</v>
      </c>
      <c r="CP7" s="25">
        <v>70.88</v>
      </c>
      <c r="CQ7" s="25">
        <v>60.03</v>
      </c>
      <c r="CR7" s="25">
        <v>59.74</v>
      </c>
      <c r="CS7" s="25">
        <v>59.67</v>
      </c>
      <c r="CT7" s="25">
        <v>60.12</v>
      </c>
      <c r="CU7" s="25">
        <v>60.34</v>
      </c>
      <c r="CV7" s="25">
        <v>60.29</v>
      </c>
      <c r="CW7" s="25">
        <v>91.76</v>
      </c>
      <c r="CX7" s="25">
        <v>92.14</v>
      </c>
      <c r="CY7" s="25">
        <v>89.27</v>
      </c>
      <c r="CZ7" s="25">
        <v>90.11</v>
      </c>
      <c r="DA7" s="25">
        <v>91.34</v>
      </c>
      <c r="DB7" s="25">
        <v>84.81</v>
      </c>
      <c r="DC7" s="25">
        <v>84.8</v>
      </c>
      <c r="DD7" s="25">
        <v>84.6</v>
      </c>
      <c r="DE7" s="25">
        <v>84.24</v>
      </c>
      <c r="DF7" s="25">
        <v>84.19</v>
      </c>
      <c r="DG7" s="25">
        <v>90.12</v>
      </c>
      <c r="DH7" s="25">
        <v>55.57</v>
      </c>
      <c r="DI7" s="25">
        <v>56.75</v>
      </c>
      <c r="DJ7" s="25">
        <v>57.86</v>
      </c>
      <c r="DK7" s="25">
        <v>59.06</v>
      </c>
      <c r="DL7" s="25">
        <v>59.96</v>
      </c>
      <c r="DM7" s="25">
        <v>47.28</v>
      </c>
      <c r="DN7" s="25">
        <v>47.66</v>
      </c>
      <c r="DO7" s="25">
        <v>48.17</v>
      </c>
      <c r="DP7" s="25">
        <v>48.83</v>
      </c>
      <c r="DQ7" s="25">
        <v>49.96</v>
      </c>
      <c r="DR7" s="25">
        <v>50.88</v>
      </c>
      <c r="DS7" s="25">
        <v>13.88</v>
      </c>
      <c r="DT7" s="25">
        <v>15.35</v>
      </c>
      <c r="DU7" s="25">
        <v>16.21</v>
      </c>
      <c r="DV7" s="25">
        <v>19.91</v>
      </c>
      <c r="DW7" s="25">
        <v>24.17</v>
      </c>
      <c r="DX7" s="25">
        <v>12.19</v>
      </c>
      <c r="DY7" s="25">
        <v>15.1</v>
      </c>
      <c r="DZ7" s="25">
        <v>17.12</v>
      </c>
      <c r="EA7" s="25">
        <v>18.18</v>
      </c>
      <c r="EB7" s="25">
        <v>19.32</v>
      </c>
      <c r="EC7" s="25">
        <v>22.3</v>
      </c>
      <c r="ED7" s="25">
        <v>0.05</v>
      </c>
      <c r="EE7" s="25">
        <v>0.17</v>
      </c>
      <c r="EF7" s="25">
        <v>0.11</v>
      </c>
      <c r="EG7" s="25">
        <v>0.45</v>
      </c>
      <c r="EH7" s="25">
        <v>0.61</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2023-01-30T01:53:27Z</cp:lastPrinted>
  <dcterms:created xsi:type="dcterms:W3CDTF">2022-12-01T00:57:41Z</dcterms:created>
  <dcterms:modified xsi:type="dcterms:W3CDTF">2023-01-30T01:53:34Z</dcterms:modified>
  <cp:category/>
</cp:coreProperties>
</file>