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10.130.1.103\010_情報系fs\080_上下水道部\020_企業総務課\06 調査関係（財政課等）\○経営比較分析表○\R03経営比較分析表\"/>
    </mc:Choice>
  </mc:AlternateContent>
  <xr:revisionPtr revIDLastSave="0" documentId="13_ncr:1_{06D826F5-A5E6-4500-BDB3-CDD3224A876F}" xr6:coauthVersionLast="36" xr6:coauthVersionMax="36" xr10:uidLastSave="{00000000-0000-0000-0000-000000000000}"/>
  <workbookProtection workbookAlgorithmName="SHA-512" workbookHashValue="k749SYhj+e0ieYsv7sUsv3SO2HjwyTyZNY7DpiEBHnv/HXPckTxJjq2V97ul57dfX1TYv1FiQjYhub1Olb3/Iw==" workbookSaltValue="t58n6n/X4j1EgBCkL8D+l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W10" i="4" s="1"/>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I85" i="4"/>
  <c r="H85" i="4"/>
  <c r="BB10" i="4"/>
  <c r="AT10" i="4"/>
  <c r="AD10" i="4"/>
  <c r="P10" i="4"/>
  <c r="I10" i="4"/>
  <c r="AT8" i="4"/>
  <c r="AD8" i="4"/>
  <c r="W8" i="4"/>
  <c r="P8" i="4"/>
  <c r="B6" i="4"/>
</calcChain>
</file>

<file path=xl/sharedStrings.xml><?xml version="1.0" encoding="utf-8"?>
<sst xmlns="http://schemas.openxmlformats.org/spreadsheetml/2006/main" count="231" uniqueCount="119">
  <si>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</si>
  <si>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</si>
  <si>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</si>
  <si>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</si>
  <si>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</si>
  <si>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</si>
  <si>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</si>
  <si>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</si>
  <si>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</si>
  <si>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</si>
  <si>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</si>
  <si>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</si>
  <si>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</si>
  <si>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</si>
  <si>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</si>
  <si>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</si>
  <si>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</si>
  <si>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</si>
  <si>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</si>
  <si>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</si>
  <si>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</si>
  <si>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</si>
  <si>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</si>
  <si>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</si>
  <si>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</si>
  <si>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</si>
  <si>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</si>
  <si>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</si>
  <si>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</si>
  <si>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</si>
  <si>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</si>
  <si>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</si>
  <si>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</si>
  <si>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</si>
  <si>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</si>
  <si>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</si>
  <si>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</si>
  <si>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</si>
  <si>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</si>
  <si>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</si>
  <si>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</si>
  <si>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</si>
  <si>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</si>
  <si>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</si>
  <si>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</si>
  <si>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</si>
  <si>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</si>
  <si>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</si>
  <si>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</si>
  <si>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</si>
  <si>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</si>
  <si>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</si>
  <si>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</si>
  <si>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</si>
  <si>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</si>
  <si>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</si>
  <si>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</si>
  <si>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</si>
  <si>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</si>
  <si>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</si>
  <si>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</si>
  <si>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</si>
  <si>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</si>
  <si>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</si>
  <si>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</si>
  <si>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</si>
  <si>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</si>
  <si>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</si>
  <si>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</si>
  <si>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</si>
  <si>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</si>
  <si>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</si>
  <si>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</si>
  <si>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</si>
  <si>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</si>
  <si>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</si>
  <si>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</si>
  <si>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</si>
  <si>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</si>
  <si>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</si>
  <si>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</si>
  <si>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</si>
  <si>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</si>
  <si>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</si>
  <si>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</si>
  <si>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</si>
  <si>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</si>
  <si>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</si>
  <si>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</si>
  <si>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</si>
  <si>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</si>
  <si>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</si>
  <si>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</si>
  <si>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</si>
  <si>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</si>
  <si>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</si>
  <si>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</si>
  <si>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</si>
  <si>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</si>
  <si>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</si>
  <si>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</si>
  <si>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</si>
  <si>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</si>
  <si>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</si>
  <si>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</si>
  <si>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</si>
  <si>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</si>
  <si>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</si>
  <si>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</si>
  <si>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</si>
  <si>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</si>
  <si>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</si>
  <si>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</si>
  <si>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</si>
  <si>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</si>
  <si>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</si>
  <si>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経常収支比率が4年連続で100%を超えていたが、減価償却費の増加により本年度は100%以下となり、類似団体平均値をも下回った。また、汚水処理原価については低い水準で推移しており、経費回収率については100％以下となった。
　この傾向は今後も続くことが懸念されるため、経営の健全性が保つ努力が必要であり、人口減少により経営を取り巻く環境は年々厳しくなっていることから、より効率的な事業運営を行っていく必要がある。</t>
    <phoneticPr fontId="4"/>
  </si>
  <si>
    <t xml:space="preserve">　減価償却率は今のところ低く、管渠は比較的新しい状態ではあるが、ストックマネジメント計画に基づき、後年度における管渠更新投資の平準化に努める必要がある。 </t>
    <phoneticPr fontId="4"/>
  </si>
  <si>
    <t>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なお本市においては、事業の効率化のため処理施設の統廃合を順次進めているところであり、更新費用の縮減により更なる経営の健全化を図っていくこととしている。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</si>
</sst>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AA-4F42-96BC-D145CD7B7E3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3AAA-4F42-96BC-D145CD7B7E3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49.86</c:v>
                </c:pt>
                <c:pt idx="1">
                  <c:v>45.91</c:v>
                </c:pt>
                <c:pt idx="2">
                  <c:v>42.41</c:v>
                </c:pt>
                <c:pt idx="3">
                  <c:v>33.11</c:v>
                </c:pt>
                <c:pt idx="4">
                  <c:v>18.34</c:v>
                </c:pt>
              </c:numCache>
            </c:numRef>
          </c:val>
          <c:extLst>
            <c:ext xmlns:c16="http://schemas.microsoft.com/office/drawing/2014/chart" uri="{C3380CC4-5D6E-409C-BE32-E72D297353CC}">
              <c16:uniqueId val="{00000000-5BF3-4562-A3FD-CBD75ED30B3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5BF3-4562-A3FD-CBD75ED30B3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99.59</c:v>
                </c:pt>
                <c:pt idx="1">
                  <c:v>99.63</c:v>
                </c:pt>
                <c:pt idx="2">
                  <c:v>99.5</c:v>
                </c:pt>
                <c:pt idx="3">
                  <c:v>99.4</c:v>
                </c:pt>
                <c:pt idx="4">
                  <c:v>99.48</c:v>
                </c:pt>
              </c:numCache>
            </c:numRef>
          </c:val>
          <c:extLst>
            <c:ext xmlns:c16="http://schemas.microsoft.com/office/drawing/2014/chart" uri="{C3380CC4-5D6E-409C-BE32-E72D297353CC}">
              <c16:uniqueId val="{00000000-48EB-4C63-A3B5-C941C160421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48EB-4C63-A3B5-C941C160421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102.83</c:v>
                </c:pt>
                <c:pt idx="1">
                  <c:v>103.86</c:v>
                </c:pt>
                <c:pt idx="2">
                  <c:v>103.74</c:v>
                </c:pt>
                <c:pt idx="3">
                  <c:v>105.64</c:v>
                </c:pt>
                <c:pt idx="4">
                  <c:v>99.67</c:v>
                </c:pt>
              </c:numCache>
            </c:numRef>
          </c:val>
          <c:extLst>
            <c:ext xmlns:c16="http://schemas.microsoft.com/office/drawing/2014/chart" uri="{C3380CC4-5D6E-409C-BE32-E72D297353CC}">
              <c16:uniqueId val="{00000000-FAF9-4A91-B36B-E8F55F24B69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100.99</c:v>
                </c:pt>
                <c:pt idx="1">
                  <c:v>101.27</c:v>
                </c:pt>
                <c:pt idx="2">
                  <c:v>101.91</c:v>
                </c:pt>
                <c:pt idx="3">
                  <c:v>103.09</c:v>
                </c:pt>
                <c:pt idx="4">
                  <c:v>102.11</c:v>
                </c:pt>
              </c:numCache>
            </c:numRef>
          </c:val>
          <c:smooth val="0"/>
          <c:extLst>
            <c:ext xmlns:c16="http://schemas.microsoft.com/office/drawing/2014/chart" uri="{C3380CC4-5D6E-409C-BE32-E72D297353CC}">
              <c16:uniqueId val="{00000001-FAF9-4A91-B36B-E8F55F24B69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27.9</c:v>
                </c:pt>
                <c:pt idx="1">
                  <c:v>30.5</c:v>
                </c:pt>
                <c:pt idx="2">
                  <c:v>32.97</c:v>
                </c:pt>
                <c:pt idx="3">
                  <c:v>35.35</c:v>
                </c:pt>
                <c:pt idx="4">
                  <c:v>37.840000000000003</c:v>
                </c:pt>
              </c:numCache>
            </c:numRef>
          </c:val>
          <c:extLst>
            <c:ext xmlns:c16="http://schemas.microsoft.com/office/drawing/2014/chart" uri="{C3380CC4-5D6E-409C-BE32-E72D297353CC}">
              <c16:uniqueId val="{00000000-92A6-4FCA-81DE-8AD9B2CE827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22.69</c:v>
                </c:pt>
                <c:pt idx="1">
                  <c:v>24.32</c:v>
                </c:pt>
                <c:pt idx="2">
                  <c:v>28.19</c:v>
                </c:pt>
                <c:pt idx="3">
                  <c:v>24.8</c:v>
                </c:pt>
                <c:pt idx="4">
                  <c:v>28.12</c:v>
                </c:pt>
              </c:numCache>
            </c:numRef>
          </c:val>
          <c:smooth val="0"/>
          <c:extLst>
            <c:ext xmlns:c16="http://schemas.microsoft.com/office/drawing/2014/chart" uri="{C3380CC4-5D6E-409C-BE32-E72D297353CC}">
              <c16:uniqueId val="{00000001-92A6-4FCA-81DE-8AD9B2CE827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9A-4C7F-95AA-98F03F8DF2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D9A-4C7F-95AA-98F03F8DF2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63.35</c:v>
                </c:pt>
                <c:pt idx="1">
                  <c:v>56.47</c:v>
                </c:pt>
                <c:pt idx="2">
                  <c:v>50.66</c:v>
                </c:pt>
                <c:pt idx="3">
                  <c:v>34.869999999999997</c:v>
                </c:pt>
                <c:pt idx="4">
                  <c:v>36.11</c:v>
                </c:pt>
              </c:numCache>
            </c:numRef>
          </c:val>
          <c:extLst>
            <c:ext xmlns:c16="http://schemas.microsoft.com/office/drawing/2014/chart" uri="{C3380CC4-5D6E-409C-BE32-E72D297353CC}">
              <c16:uniqueId val="{00000000-26DF-40C4-81DA-FFCB10225FB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149.02000000000001</c:v>
                </c:pt>
                <c:pt idx="1">
                  <c:v>137.09</c:v>
                </c:pt>
                <c:pt idx="2">
                  <c:v>127.98</c:v>
                </c:pt>
                <c:pt idx="3">
                  <c:v>101.24</c:v>
                </c:pt>
                <c:pt idx="4">
                  <c:v>124.9</c:v>
                </c:pt>
              </c:numCache>
            </c:numRef>
          </c:val>
          <c:smooth val="0"/>
          <c:extLst>
            <c:ext xmlns:c16="http://schemas.microsoft.com/office/drawing/2014/chart" uri="{C3380CC4-5D6E-409C-BE32-E72D297353CC}">
              <c16:uniqueId val="{00000001-26DF-40C4-81DA-FFCB10225FB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69.22</c:v>
                </c:pt>
                <c:pt idx="1">
                  <c:v>71.44</c:v>
                </c:pt>
                <c:pt idx="2">
                  <c:v>63.5</c:v>
                </c:pt>
                <c:pt idx="3">
                  <c:v>65.16</c:v>
                </c:pt>
                <c:pt idx="4">
                  <c:v>67.680000000000007</c:v>
                </c:pt>
              </c:numCache>
            </c:numRef>
          </c:val>
          <c:extLst>
            <c:ext xmlns:c16="http://schemas.microsoft.com/office/drawing/2014/chart" uri="{C3380CC4-5D6E-409C-BE32-E72D297353CC}">
              <c16:uniqueId val="{00000000-E561-4EA9-9282-FC1FCF8180A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38.119999999999997</c:v>
                </c:pt>
                <c:pt idx="1">
                  <c:v>43.5</c:v>
                </c:pt>
                <c:pt idx="2">
                  <c:v>44.14</c:v>
                </c:pt>
                <c:pt idx="3">
                  <c:v>37.24</c:v>
                </c:pt>
                <c:pt idx="4">
                  <c:v>33.58</c:v>
                </c:pt>
              </c:numCache>
            </c:numRef>
          </c:val>
          <c:smooth val="0"/>
          <c:extLst>
            <c:ext xmlns:c16="http://schemas.microsoft.com/office/drawing/2014/chart" uri="{C3380CC4-5D6E-409C-BE32-E72D297353CC}">
              <c16:uniqueId val="{00000001-E561-4EA9-9282-FC1FCF8180A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248.28</c:v>
                </c:pt>
                <c:pt idx="1">
                  <c:v>350.74</c:v>
                </c:pt>
                <c:pt idx="2">
                  <c:v>288.77</c:v>
                </c:pt>
                <c:pt idx="3">
                  <c:v>314.72000000000003</c:v>
                </c:pt>
                <c:pt idx="4">
                  <c:v>202.34</c:v>
                </c:pt>
              </c:numCache>
            </c:numRef>
          </c:val>
          <c:extLst>
            <c:ext xmlns:c16="http://schemas.microsoft.com/office/drawing/2014/chart" uri="{C3380CC4-5D6E-409C-BE32-E72D297353CC}">
              <c16:uniqueId val="{00000000-D8F2-4E39-B94B-1DBB43ACA65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D8F2-4E39-B94B-1DBB43ACA65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84.64</c:v>
                </c:pt>
              </c:numCache>
            </c:numRef>
          </c:val>
          <c:extLst>
            <c:ext xmlns:c16="http://schemas.microsoft.com/office/drawing/2014/chart" uri="{C3380CC4-5D6E-409C-BE32-E72D297353CC}">
              <c16:uniqueId val="{00000000-F24B-49B6-8AA3-DDC644F91B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F24B-49B6-8AA3-DDC644F91B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131.08000000000001</c:v>
                </c:pt>
                <c:pt idx="1">
                  <c:v>138.35</c:v>
                </c:pt>
                <c:pt idx="2">
                  <c:v>132.82</c:v>
                </c:pt>
                <c:pt idx="3">
                  <c:v>132.34</c:v>
                </c:pt>
                <c:pt idx="4">
                  <c:v>156.81</c:v>
                </c:pt>
              </c:numCache>
            </c:numRef>
          </c:val>
          <c:extLst>
            <c:ext xmlns:c16="http://schemas.microsoft.com/office/drawing/2014/chart" uri="{C3380CC4-5D6E-409C-BE32-E72D297353CC}">
              <c16:uniqueId val="{00000000-E5AF-4DA7-9EBE-D298F831E6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E5AF-4DA7-9EBE-D298F831E6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3" zoomScale="40" zoomScaleNormal="40" workbookViewId="0">
      <selection activeCell="CK56" sqref="CK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石川県　白山市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55">
        <f>データ!S6</f>
        <v>113136</v>
      </c>
      <c r="AM8" s="55"/>
      <c r="AN8" s="55"/>
      <c r="AO8" s="55"/>
      <c r="AP8" s="55"/>
      <c r="AQ8" s="55"/>
      <c r="AR8" s="55"/>
      <c r="AS8" s="55"/>
      <c r="AT8" s="54">
        <f>データ!T6</f>
        <v>754.92</v>
      </c>
      <c r="AU8" s="54"/>
      <c r="AV8" s="54"/>
      <c r="AW8" s="54"/>
      <c r="AX8" s="54"/>
      <c r="AY8" s="54"/>
      <c r="AZ8" s="54"/>
      <c r="BA8" s="54"/>
      <c r="BB8" s="54">
        <f>データ!U6</f>
        <v>149.86000000000001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61.04</v>
      </c>
      <c r="J10" s="54"/>
      <c r="K10" s="54"/>
      <c r="L10" s="54"/>
      <c r="M10" s="54"/>
      <c r="N10" s="54"/>
      <c r="O10" s="54"/>
      <c r="P10" s="54">
        <f>データ!P6</f>
        <v>5.94</v>
      </c>
      <c r="Q10" s="54"/>
      <c r="R10" s="54"/>
      <c r="S10" s="54"/>
      <c r="T10" s="54"/>
      <c r="U10" s="54"/>
      <c r="V10" s="54"/>
      <c r="W10" s="54">
        <f>データ!Q6</f>
        <v>90.22</v>
      </c>
      <c r="X10" s="54"/>
      <c r="Y10" s="54"/>
      <c r="Z10" s="54"/>
      <c r="AA10" s="54"/>
      <c r="AB10" s="54"/>
      <c r="AC10" s="54"/>
      <c r="AD10" s="55">
        <f>データ!R6</f>
        <v>2662</v>
      </c>
      <c r="AE10" s="55"/>
      <c r="AF10" s="55"/>
      <c r="AG10" s="55"/>
      <c r="AH10" s="55"/>
      <c r="AI10" s="55"/>
      <c r="AJ10" s="55"/>
      <c r="AK10" s="2"/>
      <c r="AL10" s="55">
        <f>データ!V6</f>
        <v>6701</v>
      </c>
      <c r="AM10" s="55"/>
      <c r="AN10" s="55"/>
      <c r="AO10" s="55"/>
      <c r="AP10" s="55"/>
      <c r="AQ10" s="55"/>
      <c r="AR10" s="55"/>
      <c r="AS10" s="55"/>
      <c r="AT10" s="54">
        <f>データ!W6</f>
        <v>3.02</v>
      </c>
      <c r="AU10" s="54"/>
      <c r="AV10" s="54"/>
      <c r="AW10" s="54"/>
      <c r="AX10" s="54"/>
      <c r="AY10" s="54"/>
      <c r="AZ10" s="54"/>
      <c r="BA10" s="54"/>
      <c r="BB10" s="54">
        <f>データ!X6</f>
        <v>2218.87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ZjYEX7Xszq7pCL3ZOz1IjWvjOBaocnkN+wxyKzGCPYPEBDolL6y2QXQdNDv/rOdVMBXDwG5mLABJEnyTZHUo5A==" saltValue="1sta+9gkwDgwCQG4J6fLv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172103</v>
      </c>
      <c r="D6" s="19">
        <f t="shared" si="3"/>
        <v>46</v>
      </c>
      <c r="E6" s="19">
        <f t="shared" si="3"/>
        <v>17</v>
      </c>
      <c r="F6" s="19">
        <f t="shared" si="3"/>
        <v>5</v>
      </c>
      <c r="G6" s="19">
        <f t="shared" si="3"/>
        <v>0</v>
      </c>
      <c r="H6" s="19" t="str">
        <f t="shared" si="3"/>
        <v>石川県　白山市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61.04</v>
      </c>
      <c r="P6" s="20">
        <f t="shared" si="3"/>
        <v>5.94</v>
      </c>
      <c r="Q6" s="20">
        <f t="shared" si="3"/>
        <v>90.22</v>
      </c>
      <c r="R6" s="20">
        <f t="shared" si="3"/>
        <v>2662</v>
      </c>
      <c r="S6" s="20">
        <f t="shared" si="3"/>
        <v>113136</v>
      </c>
      <c r="T6" s="20">
        <f t="shared" si="3"/>
        <v>754.92</v>
      </c>
      <c r="U6" s="20">
        <f t="shared" si="3"/>
        <v>149.86000000000001</v>
      </c>
      <c r="V6" s="20">
        <f t="shared" si="3"/>
        <v>6701</v>
      </c>
      <c r="W6" s="20">
        <f t="shared" si="3"/>
        <v>3.02</v>
      </c>
      <c r="X6" s="20">
        <f t="shared" si="3"/>
        <v>2218.87</v>
      </c>
      <c r="Y6" s="21">
        <f>IF(Y7="",NA(),Y7)</f>
        <v>102.83</v>
      </c>
      <c r="Z6" s="21">
        <f t="shared" ref="Z6:AH6" si="4">IF(Z7="",NA(),Z7)</f>
        <v>103.86</v>
      </c>
      <c r="AA6" s="21">
        <f t="shared" si="4"/>
        <v>103.74</v>
      </c>
      <c r="AB6" s="21">
        <f t="shared" si="4"/>
        <v>105.64</v>
      </c>
      <c r="AC6" s="21">
        <f t="shared" si="4"/>
        <v>99.67</v>
      </c>
      <c r="AD6" s="21">
        <f t="shared" si="4"/>
        <v>100.99</v>
      </c>
      <c r="AE6" s="21">
        <f t="shared" si="4"/>
        <v>101.27</v>
      </c>
      <c r="AF6" s="21">
        <f t="shared" si="4"/>
        <v>101.91</v>
      </c>
      <c r="AG6" s="21">
        <f t="shared" si="4"/>
        <v>103.09</v>
      </c>
      <c r="AH6" s="21">
        <f t="shared" si="4"/>
        <v>102.11</v>
      </c>
      <c r="AI6" s="20" t="str">
        <f>IF(AI7="","",IF(AI7="-","【-】","【"&amp;SUBSTITUTE(TEXT(AI7,"#,##0.00"),"-","△")&amp;"】"))</f>
        <v>【104.16】</v>
      </c>
      <c r="AJ6" s="21">
        <f>IF(AJ7="",NA(),AJ7)</f>
        <v>63.35</v>
      </c>
      <c r="AK6" s="21">
        <f t="shared" ref="AK6:AS6" si="5">IF(AK7="",NA(),AK7)</f>
        <v>56.47</v>
      </c>
      <c r="AL6" s="21">
        <f t="shared" si="5"/>
        <v>50.66</v>
      </c>
      <c r="AM6" s="21">
        <f t="shared" si="5"/>
        <v>34.869999999999997</v>
      </c>
      <c r="AN6" s="21">
        <f t="shared" si="5"/>
        <v>36.11</v>
      </c>
      <c r="AO6" s="21">
        <f t="shared" si="5"/>
        <v>149.02000000000001</v>
      </c>
      <c r="AP6" s="21">
        <f t="shared" si="5"/>
        <v>137.09</v>
      </c>
      <c r="AQ6" s="21">
        <f t="shared" si="5"/>
        <v>127.98</v>
      </c>
      <c r="AR6" s="21">
        <f t="shared" si="5"/>
        <v>101.24</v>
      </c>
      <c r="AS6" s="21">
        <f t="shared" si="5"/>
        <v>124.9</v>
      </c>
      <c r="AT6" s="20" t="str">
        <f>IF(AT7="","",IF(AT7="-","【-】","【"&amp;SUBSTITUTE(TEXT(AT7,"#,##0.00"),"-","△")&amp;"】"))</f>
        <v>【128.23】</v>
      </c>
      <c r="AU6" s="21">
        <f>IF(AU7="",NA(),AU7)</f>
        <v>69.22</v>
      </c>
      <c r="AV6" s="21">
        <f t="shared" ref="AV6:BD6" si="6">IF(AV7="",NA(),AV7)</f>
        <v>71.44</v>
      </c>
      <c r="AW6" s="21">
        <f t="shared" si="6"/>
        <v>63.5</v>
      </c>
      <c r="AX6" s="21">
        <f t="shared" si="6"/>
        <v>65.16</v>
      </c>
      <c r="AY6" s="21">
        <f t="shared" si="6"/>
        <v>67.680000000000007</v>
      </c>
      <c r="AZ6" s="21">
        <f t="shared" si="6"/>
        <v>38.119999999999997</v>
      </c>
      <c r="BA6" s="21">
        <f t="shared" si="6"/>
        <v>43.5</v>
      </c>
      <c r="BB6" s="21">
        <f t="shared" si="6"/>
        <v>44.14</v>
      </c>
      <c r="BC6" s="21">
        <f t="shared" si="6"/>
        <v>37.24</v>
      </c>
      <c r="BD6" s="21">
        <f t="shared" si="6"/>
        <v>33.58</v>
      </c>
      <c r="BE6" s="20" t="str">
        <f>IF(BE7="","",IF(BE7="-","【-】","【"&amp;SUBSTITUTE(TEXT(BE7,"#,##0.00"),"-","△")&amp;"】"))</f>
        <v>【34.77】</v>
      </c>
      <c r="BF6" s="21">
        <f>IF(BF7="",NA(),BF7)</f>
        <v>248.28</v>
      </c>
      <c r="BG6" s="21">
        <f t="shared" ref="BG6:BO6" si="7">IF(BG7="",NA(),BG7)</f>
        <v>350.74</v>
      </c>
      <c r="BH6" s="21">
        <f t="shared" si="7"/>
        <v>288.77</v>
      </c>
      <c r="BI6" s="21">
        <f t="shared" si="7"/>
        <v>314.72000000000003</v>
      </c>
      <c r="BJ6" s="21">
        <f t="shared" si="7"/>
        <v>202.34</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100</v>
      </c>
      <c r="BR6" s="21">
        <f t="shared" ref="BR6:BZ6" si="8">IF(BR7="",NA(),BR7)</f>
        <v>100</v>
      </c>
      <c r="BS6" s="21">
        <f t="shared" si="8"/>
        <v>100</v>
      </c>
      <c r="BT6" s="21">
        <f t="shared" si="8"/>
        <v>100</v>
      </c>
      <c r="BU6" s="21">
        <f t="shared" si="8"/>
        <v>84.64</v>
      </c>
      <c r="BV6" s="21">
        <f t="shared" si="8"/>
        <v>65.33</v>
      </c>
      <c r="BW6" s="21">
        <f t="shared" si="8"/>
        <v>65.39</v>
      </c>
      <c r="BX6" s="21">
        <f t="shared" si="8"/>
        <v>65.37</v>
      </c>
      <c r="BY6" s="21">
        <f t="shared" si="8"/>
        <v>68.11</v>
      </c>
      <c r="BZ6" s="21">
        <f t="shared" si="8"/>
        <v>67.23</v>
      </c>
      <c r="CA6" s="20" t="str">
        <f>IF(CA7="","",IF(CA7="-","【-】","【"&amp;SUBSTITUTE(TEXT(CA7,"#,##0.00"),"-","△")&amp;"】"))</f>
        <v>【60.65】</v>
      </c>
      <c r="CB6" s="21">
        <f>IF(CB7="",NA(),CB7)</f>
        <v>131.08000000000001</v>
      </c>
      <c r="CC6" s="21">
        <f t="shared" ref="CC6:CK6" si="9">IF(CC7="",NA(),CC7)</f>
        <v>138.35</v>
      </c>
      <c r="CD6" s="21">
        <f t="shared" si="9"/>
        <v>132.82</v>
      </c>
      <c r="CE6" s="21">
        <f t="shared" si="9"/>
        <v>132.34</v>
      </c>
      <c r="CF6" s="21">
        <f t="shared" si="9"/>
        <v>156.81</v>
      </c>
      <c r="CG6" s="21">
        <f t="shared" si="9"/>
        <v>227.43</v>
      </c>
      <c r="CH6" s="21">
        <f t="shared" si="9"/>
        <v>230.88</v>
      </c>
      <c r="CI6" s="21">
        <f t="shared" si="9"/>
        <v>228.99</v>
      </c>
      <c r="CJ6" s="21">
        <f t="shared" si="9"/>
        <v>222.41</v>
      </c>
      <c r="CK6" s="21">
        <f t="shared" si="9"/>
        <v>228.21</v>
      </c>
      <c r="CL6" s="20" t="str">
        <f>IF(CL7="","",IF(CL7="-","【-】","【"&amp;SUBSTITUTE(TEXT(CL7,"#,##0.00"),"-","△")&amp;"】"))</f>
        <v>【256.97】</v>
      </c>
      <c r="CM6" s="21">
        <f>IF(CM7="",NA(),CM7)</f>
        <v>49.86</v>
      </c>
      <c r="CN6" s="21">
        <f t="shared" ref="CN6:CV6" si="10">IF(CN7="",NA(),CN7)</f>
        <v>45.91</v>
      </c>
      <c r="CO6" s="21">
        <f t="shared" si="10"/>
        <v>42.41</v>
      </c>
      <c r="CP6" s="21">
        <f t="shared" si="10"/>
        <v>33.11</v>
      </c>
      <c r="CQ6" s="21">
        <f t="shared" si="10"/>
        <v>18.34</v>
      </c>
      <c r="CR6" s="21">
        <f t="shared" si="10"/>
        <v>56.01</v>
      </c>
      <c r="CS6" s="21">
        <f t="shared" si="10"/>
        <v>56.72</v>
      </c>
      <c r="CT6" s="21">
        <f t="shared" si="10"/>
        <v>54.06</v>
      </c>
      <c r="CU6" s="21">
        <f t="shared" si="10"/>
        <v>55.26</v>
      </c>
      <c r="CV6" s="21">
        <f t="shared" si="10"/>
        <v>54.54</v>
      </c>
      <c r="CW6" s="20" t="str">
        <f>IF(CW7="","",IF(CW7="-","【-】","【"&amp;SUBSTITUTE(TEXT(CW7,"#,##0.00"),"-","△")&amp;"】"))</f>
        <v>【61.14】</v>
      </c>
      <c r="CX6" s="21">
        <f>IF(CX7="",NA(),CX7)</f>
        <v>99.59</v>
      </c>
      <c r="CY6" s="21">
        <f t="shared" ref="CY6:DG6" si="11">IF(CY7="",NA(),CY7)</f>
        <v>99.63</v>
      </c>
      <c r="CZ6" s="21">
        <f t="shared" si="11"/>
        <v>99.5</v>
      </c>
      <c r="DA6" s="21">
        <f t="shared" si="11"/>
        <v>99.4</v>
      </c>
      <c r="DB6" s="21">
        <f t="shared" si="11"/>
        <v>99.48</v>
      </c>
      <c r="DC6" s="21">
        <f t="shared" si="11"/>
        <v>89.77</v>
      </c>
      <c r="DD6" s="21">
        <f t="shared" si="11"/>
        <v>90.04</v>
      </c>
      <c r="DE6" s="21">
        <f t="shared" si="11"/>
        <v>90.11</v>
      </c>
      <c r="DF6" s="21">
        <f t="shared" si="11"/>
        <v>90.52</v>
      </c>
      <c r="DG6" s="21">
        <f t="shared" si="11"/>
        <v>90.3</v>
      </c>
      <c r="DH6" s="20" t="str">
        <f>IF(DH7="","",IF(DH7="-","【-】","【"&amp;SUBSTITUTE(TEXT(DH7,"#,##0.00"),"-","△")&amp;"】"))</f>
        <v>【86.91】</v>
      </c>
      <c r="DI6" s="21">
        <f>IF(DI7="",NA(),DI7)</f>
        <v>27.9</v>
      </c>
      <c r="DJ6" s="21">
        <f t="shared" ref="DJ6:DR6" si="12">IF(DJ7="",NA(),DJ7)</f>
        <v>30.5</v>
      </c>
      <c r="DK6" s="21">
        <f t="shared" si="12"/>
        <v>32.97</v>
      </c>
      <c r="DL6" s="21">
        <f t="shared" si="12"/>
        <v>35.35</v>
      </c>
      <c r="DM6" s="21">
        <f t="shared" si="12"/>
        <v>37.840000000000003</v>
      </c>
      <c r="DN6" s="21">
        <f t="shared" si="12"/>
        <v>22.69</v>
      </c>
      <c r="DO6" s="21">
        <f t="shared" si="12"/>
        <v>24.32</v>
      </c>
      <c r="DP6" s="21">
        <f t="shared" si="12"/>
        <v>28.19</v>
      </c>
      <c r="DQ6" s="21">
        <f t="shared" si="12"/>
        <v>24.8</v>
      </c>
      <c r="DR6" s="21">
        <f t="shared" si="12"/>
        <v>28.12</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8" s="22" customFormat="1" x14ac:dyDescent="0.15">
      <c r="A7" s="14"/>
      <c r="B7" s="23">
        <v>2021</v>
      </c>
      <c r="C7" s="23">
        <v>172103</v>
      </c>
      <c r="D7" s="23">
        <v>46</v>
      </c>
      <c r="E7" s="23">
        <v>17</v>
      </c>
      <c r="F7" s="23">
        <v>5</v>
      </c>
      <c r="G7" s="23">
        <v>0</v>
      </c>
      <c r="H7" s="23" t="s">
        <v>96</v>
      </c>
      <c r="I7" s="23" t="s">
        <v>97</v>
      </c>
      <c r="J7" s="23" t="s">
        <v>98</v>
      </c>
      <c r="K7" s="23" t="s">
        <v>99</v>
      </c>
      <c r="L7" s="23" t="s">
        <v>100</v>
      </c>
      <c r="M7" s="23" t="s">
        <v>101</v>
      </c>
      <c r="N7" s="24" t="s">
        <v>102</v>
      </c>
      <c r="O7" s="24">
        <v>61.04</v>
      </c>
      <c r="P7" s="24">
        <v>5.94</v>
      </c>
      <c r="Q7" s="24">
        <v>90.22</v>
      </c>
      <c r="R7" s="24">
        <v>2662</v>
      </c>
      <c r="S7" s="24">
        <v>113136</v>
      </c>
      <c r="T7" s="24">
        <v>754.92</v>
      </c>
      <c r="U7" s="24">
        <v>149.86000000000001</v>
      </c>
      <c r="V7" s="24">
        <v>6701</v>
      </c>
      <c r="W7" s="24">
        <v>3.02</v>
      </c>
      <c r="X7" s="24">
        <v>2218.87</v>
      </c>
      <c r="Y7" s="24">
        <v>102.83</v>
      </c>
      <c r="Z7" s="24">
        <v>103.86</v>
      </c>
      <c r="AA7" s="24">
        <v>103.74</v>
      </c>
      <c r="AB7" s="24">
        <v>105.64</v>
      </c>
      <c r="AC7" s="24">
        <v>99.67</v>
      </c>
      <c r="AD7" s="24">
        <v>100.99</v>
      </c>
      <c r="AE7" s="24">
        <v>101.27</v>
      </c>
      <c r="AF7" s="24">
        <v>101.91</v>
      </c>
      <c r="AG7" s="24">
        <v>103.09</v>
      </c>
      <c r="AH7" s="24">
        <v>102.11</v>
      </c>
      <c r="AI7" s="24">
        <v>104.16</v>
      </c>
      <c r="AJ7" s="24">
        <v>63.35</v>
      </c>
      <c r="AK7" s="24">
        <v>56.47</v>
      </c>
      <c r="AL7" s="24">
        <v>50.66</v>
      </c>
      <c r="AM7" s="24">
        <v>34.869999999999997</v>
      </c>
      <c r="AN7" s="24">
        <v>36.11</v>
      </c>
      <c r="AO7" s="24">
        <v>149.02000000000001</v>
      </c>
      <c r="AP7" s="24">
        <v>137.09</v>
      </c>
      <c r="AQ7" s="24">
        <v>127.98</v>
      </c>
      <c r="AR7" s="24">
        <v>101.24</v>
      </c>
      <c r="AS7" s="24">
        <v>124.9</v>
      </c>
      <c r="AT7" s="24">
        <v>128.22999999999999</v>
      </c>
      <c r="AU7" s="24">
        <v>69.22</v>
      </c>
      <c r="AV7" s="24">
        <v>71.44</v>
      </c>
      <c r="AW7" s="24">
        <v>63.5</v>
      </c>
      <c r="AX7" s="24">
        <v>65.16</v>
      </c>
      <c r="AY7" s="24">
        <v>67.680000000000007</v>
      </c>
      <c r="AZ7" s="24">
        <v>38.119999999999997</v>
      </c>
      <c r="BA7" s="24">
        <v>43.5</v>
      </c>
      <c r="BB7" s="24">
        <v>44.14</v>
      </c>
      <c r="BC7" s="24">
        <v>37.24</v>
      </c>
      <c r="BD7" s="24">
        <v>33.58</v>
      </c>
      <c r="BE7" s="24">
        <v>34.770000000000003</v>
      </c>
      <c r="BF7" s="24">
        <v>248.28</v>
      </c>
      <c r="BG7" s="24">
        <v>350.74</v>
      </c>
      <c r="BH7" s="24">
        <v>288.77</v>
      </c>
      <c r="BI7" s="24">
        <v>314.72000000000003</v>
      </c>
      <c r="BJ7" s="24">
        <v>202.34</v>
      </c>
      <c r="BK7" s="24">
        <v>684.74</v>
      </c>
      <c r="BL7" s="24">
        <v>654.91999999999996</v>
      </c>
      <c r="BM7" s="24">
        <v>654.71</v>
      </c>
      <c r="BN7" s="24">
        <v>783.8</v>
      </c>
      <c r="BO7" s="24">
        <v>778.81</v>
      </c>
      <c r="BP7" s="24">
        <v>786.37</v>
      </c>
      <c r="BQ7" s="24">
        <v>100</v>
      </c>
      <c r="BR7" s="24">
        <v>100</v>
      </c>
      <c r="BS7" s="24">
        <v>100</v>
      </c>
      <c r="BT7" s="24">
        <v>100</v>
      </c>
      <c r="BU7" s="24">
        <v>84.64</v>
      </c>
      <c r="BV7" s="24">
        <v>65.33</v>
      </c>
      <c r="BW7" s="24">
        <v>65.39</v>
      </c>
      <c r="BX7" s="24">
        <v>65.37</v>
      </c>
      <c r="BY7" s="24">
        <v>68.11</v>
      </c>
      <c r="BZ7" s="24">
        <v>67.23</v>
      </c>
      <c r="CA7" s="24">
        <v>60.65</v>
      </c>
      <c r="CB7" s="24">
        <v>131.08000000000001</v>
      </c>
      <c r="CC7" s="24">
        <v>138.35</v>
      </c>
      <c r="CD7" s="24">
        <v>132.82</v>
      </c>
      <c r="CE7" s="24">
        <v>132.34</v>
      </c>
      <c r="CF7" s="24">
        <v>156.81</v>
      </c>
      <c r="CG7" s="24">
        <v>227.43</v>
      </c>
      <c r="CH7" s="24">
        <v>230.88</v>
      </c>
      <c r="CI7" s="24">
        <v>228.99</v>
      </c>
      <c r="CJ7" s="24">
        <v>222.41</v>
      </c>
      <c r="CK7" s="24">
        <v>228.21</v>
      </c>
      <c r="CL7" s="24">
        <v>256.97000000000003</v>
      </c>
      <c r="CM7" s="24">
        <v>49.86</v>
      </c>
      <c r="CN7" s="24">
        <v>45.91</v>
      </c>
      <c r="CO7" s="24">
        <v>42.41</v>
      </c>
      <c r="CP7" s="24">
        <v>33.11</v>
      </c>
      <c r="CQ7" s="24">
        <v>18.34</v>
      </c>
      <c r="CR7" s="24">
        <v>56.01</v>
      </c>
      <c r="CS7" s="24">
        <v>56.72</v>
      </c>
      <c r="CT7" s="24">
        <v>54.06</v>
      </c>
      <c r="CU7" s="24">
        <v>55.26</v>
      </c>
      <c r="CV7" s="24">
        <v>54.54</v>
      </c>
      <c r="CW7" s="24">
        <v>61.14</v>
      </c>
      <c r="CX7" s="24">
        <v>99.59</v>
      </c>
      <c r="CY7" s="24">
        <v>99.63</v>
      </c>
      <c r="CZ7" s="24">
        <v>99.5</v>
      </c>
      <c r="DA7" s="24">
        <v>99.4</v>
      </c>
      <c r="DB7" s="24">
        <v>99.48</v>
      </c>
      <c r="DC7" s="24">
        <v>89.77</v>
      </c>
      <c r="DD7" s="24">
        <v>90.04</v>
      </c>
      <c r="DE7" s="24">
        <v>90.11</v>
      </c>
      <c r="DF7" s="24">
        <v>90.52</v>
      </c>
      <c r="DG7" s="24">
        <v>90.3</v>
      </c>
      <c r="DH7" s="24">
        <v>86.91</v>
      </c>
      <c r="DI7" s="24">
        <v>27.9</v>
      </c>
      <c r="DJ7" s="24">
        <v>30.5</v>
      </c>
      <c r="DK7" s="24">
        <v>32.97</v>
      </c>
      <c r="DL7" s="24">
        <v>35.35</v>
      </c>
      <c r="DM7" s="24">
        <v>37.840000000000003</v>
      </c>
      <c r="DN7" s="24">
        <v>22.69</v>
      </c>
      <c r="DO7" s="24">
        <v>24.32</v>
      </c>
      <c r="DP7" s="24">
        <v>28.19</v>
      </c>
      <c r="DQ7" s="24">
        <v>24.8</v>
      </c>
      <c r="DR7" s="24">
        <v>28.12</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0.44</v>
      </c>
      <c r="EK7" s="24">
        <v>0.04</v>
      </c>
      <c r="EL7" s="24">
        <v>0.02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2023-01-12T23:44:13Z</dcterms:created>
  <dcterms:modified xsi:type="dcterms:W3CDTF">2023-01-18T02:36:20Z</dcterms:modified>
  <cp:category/>
</cp:coreProperties>
</file>