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4\★経営比較分析表\【経営比較分析表】2021_172090_46_1718\"/>
    </mc:Choice>
  </mc:AlternateContent>
  <workbookProtection workbookAlgorithmName="SHA-512" workbookHashValue="oPkRGk5IIcopnm4eIZ/6+z9gm/k/UzDoDtoOKadY1y+mLLrXeB1Tp8tQUNCUcHlNbZowGNFXuglz1VRuk0tLLg==" workbookSaltValue="cdDjka68QdxRtB/ieBlRu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<sst xmlns="http://schemas.openxmlformats.org/spreadsheetml/2006/main" count="231" uniqueCount="117">
  <si>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</si>
  <si>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</si>
  <si>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</si>
  <si>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</si>
  <si>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</si>
  <si>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</si>
  <si>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</si>
  <si>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</si>
  <si>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</si>
  <si>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</si>
  <si>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</si>
  <si>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</si>
  <si>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</si>
  <si>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</si>
  <si>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</si>
  <si>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</si>
  <si>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</si>
  <si>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</si>
  <si>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</si>
  <si>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</si>
  <si>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</si>
  <si>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</si>
  <si>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</si>
  <si>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</si>
  <si>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</si>
  <si>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</si>
  <si>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</si>
  <si>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</si>
  <si>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</si>
  <si>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</si>
  <si>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</si>
  <si>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</si>
  <si>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</si>
  <si>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</si>
  <si>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</si>
  <si>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</si>
  <si>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</si>
  <si>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</si>
  <si>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</si>
  <si>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</si>
  <si>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</si>
  <si>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</si>
  <si>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</si>
  <si>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</si>
  <si>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</si>
  <si>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</si>
  <si>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</si>
  <si>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</si>
  <si>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</si>
  <si>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</si>
  <si>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</si>
  <si>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</si>
  <si>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</si>
  <si>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</si>
  <si>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</si>
  <si>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</si>
  <si>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</si>
  <si>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</si>
  <si>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</si>
  <si>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</si>
  <si>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</si>
  <si>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</si>
  <si>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</si>
  <si>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</si>
  <si>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</si>
  <si>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</si>
  <si>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</si>
  <si>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</si>
  <si>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</si>
  <si>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</si>
  <si>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</si>
  <si>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</si>
  <si>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</si>
  <si>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</si>
  <si>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</si>
  <si>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</si>
  <si>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</si>
  <si>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</si>
  <si>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</si>
  <si>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</si>
  <si>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</si>
  <si>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</si>
  <si>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</si>
  <si>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</si>
  <si>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</si>
  <si>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</si>
  <si>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</si>
  <si>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</si>
  <si>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</si>
  <si>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</si>
  <si>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</si>
  <si>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</si>
  <si>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</si>
  <si>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</si>
  <si>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</si>
  <si>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</si>
  <si>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</si>
  <si>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</si>
  <si>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</si>
  <si>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</si>
  <si>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</si>
  <si>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</si>
  <si>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</si>
  <si>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</si>
  <si>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</si>
  <si>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</si>
  <si>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</si>
  <si>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</si>
  <si>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</si>
  <si>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</si>
  <si>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</si>
  <si>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</si>
  <si>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</si>
  <si>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</si>
  <si>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については黒字を示す100％を上回っているが、収入については一般会計からの繰入金に依存しており、営業収支については赤字となっている。経費回収率は100％を下回っており、使用料で回収すべき経費を使用料で賄えていない状況である。また企業債残高対事業規模比率が類似団体平均値に比べて高い状況であり、設備投資に対し需要家数が少なく、大幅な使用料収入も見込めないため、経営状況は極めて厳しい。事業実施の際は、補助金等の財源確保に努めているが、不足分については一般会計からの繰入により事業運営を行っている状況である。</t>
    <rPh sb="22" eb="24">
      <t>ウワマワ</t>
    </rPh>
    <rPh sb="30" eb="32">
      <t>シュウニュウ</t>
    </rPh>
    <rPh sb="37" eb="39">
      <t>イッパン</t>
    </rPh>
    <rPh sb="39" eb="41">
      <t>カイケイ</t>
    </rPh>
    <rPh sb="44" eb="46">
      <t>クリイレ</t>
    </rPh>
    <rPh sb="48" eb="50">
      <t>イゾン</t>
    </rPh>
    <rPh sb="84" eb="86">
      <t>シタマワ</t>
    </rPh>
    <rPh sb="91" eb="94">
      <t>シヨウリョウ</t>
    </rPh>
    <rPh sb="95" eb="97">
      <t>カイシュウ</t>
    </rPh>
    <rPh sb="100" eb="102">
      <t>ケイヒ</t>
    </rPh>
    <rPh sb="103" eb="105">
      <t>シヨウ</t>
    </rPh>
    <rPh sb="105" eb="106">
      <t>リョウ</t>
    </rPh>
    <rPh sb="107" eb="108">
      <t>マカナ</t>
    </rPh>
    <rPh sb="121" eb="123">
      <t>キギョウ</t>
    </rPh>
    <rPh sb="123" eb="124">
      <t>サイ</t>
    </rPh>
    <rPh sb="124" eb="126">
      <t>ザンダカ</t>
    </rPh>
    <rPh sb="126" eb="127">
      <t>タイ</t>
    </rPh>
    <rPh sb="127" eb="129">
      <t>ジギョウ</t>
    </rPh>
    <rPh sb="129" eb="131">
      <t>キボ</t>
    </rPh>
    <rPh sb="131" eb="133">
      <t>ヒリツ</t>
    </rPh>
    <rPh sb="134" eb="136">
      <t>ルイジ</t>
    </rPh>
    <rPh sb="136" eb="138">
      <t>ダンタイ</t>
    </rPh>
    <rPh sb="138" eb="140">
      <t>ヘイキン</t>
    </rPh>
    <rPh sb="140" eb="141">
      <t>チ</t>
    </rPh>
    <rPh sb="142" eb="143">
      <t>クラ</t>
    </rPh>
    <rPh sb="145" eb="146">
      <t>タカ</t>
    </rPh>
    <rPh sb="147" eb="149">
      <t>ジョウキョウ</t>
    </rPh>
    <rPh sb="153" eb="155">
      <t>セツビ</t>
    </rPh>
    <rPh sb="155" eb="157">
      <t>トウシ</t>
    </rPh>
    <rPh sb="169" eb="171">
      <t>オオハバ</t>
    </rPh>
    <rPh sb="172" eb="175">
      <t>シヨウリョウ</t>
    </rPh>
    <rPh sb="175" eb="177">
      <t>シュウニュウ</t>
    </rPh>
    <rPh sb="178" eb="180">
      <t>ミコ</t>
    </rPh>
    <rPh sb="186" eb="188">
      <t>ケイエイ</t>
    </rPh>
    <rPh sb="188" eb="190">
      <t>ジョウキョウ</t>
    </rPh>
    <rPh sb="191" eb="192">
      <t>キワ</t>
    </rPh>
    <rPh sb="194" eb="195">
      <t>キビ</t>
    </rPh>
    <rPh sb="198" eb="200">
      <t>ジギョウ</t>
    </rPh>
    <rPh sb="200" eb="202">
      <t>ジッシ</t>
    </rPh>
    <rPh sb="203" eb="204">
      <t>サイ</t>
    </rPh>
    <rPh sb="206" eb="209">
      <t>ホジョキン</t>
    </rPh>
    <rPh sb="209" eb="210">
      <t>トウ</t>
    </rPh>
    <rPh sb="211" eb="213">
      <t>ザイゲン</t>
    </rPh>
    <rPh sb="213" eb="215">
      <t>カクホ</t>
    </rPh>
    <rPh sb="216" eb="217">
      <t>ツト</t>
    </rPh>
    <rPh sb="223" eb="226">
      <t>フソクブン</t>
    </rPh>
    <rPh sb="231" eb="233">
      <t>イッパン</t>
    </rPh>
    <rPh sb="233" eb="235">
      <t>カイケイ</t>
    </rPh>
    <rPh sb="238" eb="240">
      <t>クリイレ</t>
    </rPh>
    <rPh sb="243" eb="245">
      <t>ジギョウ</t>
    </rPh>
    <rPh sb="245" eb="247">
      <t>ウンエイ</t>
    </rPh>
    <rPh sb="248" eb="249">
      <t>オコナ</t>
    </rPh>
    <rPh sb="253" eb="255">
      <t>ジョウキョウ</t>
    </rPh>
    <phoneticPr fontId="4"/>
  </si>
  <si>
    <t>　管渠については現在のところ耐用年数を超過したものはないが、今後もカメラ調査による診断などを行い適正管理を行っていく予定である。また施設については、年次計画に基づき統廃合を主とした工事を実施している。</t>
    <rPh sb="1" eb="3">
      <t>カンキョ</t>
    </rPh>
    <rPh sb="30" eb="32">
      <t>コンゴ</t>
    </rPh>
    <rPh sb="58" eb="60">
      <t>ヨテイ</t>
    </rPh>
    <rPh sb="66" eb="68">
      <t>シセツ</t>
    </rPh>
    <rPh sb="74" eb="76">
      <t>ネンジ</t>
    </rPh>
    <rPh sb="76" eb="78">
      <t>ケイカク</t>
    </rPh>
    <rPh sb="82" eb="85">
      <t>トウハイゴウ</t>
    </rPh>
    <rPh sb="86" eb="87">
      <t>シュ</t>
    </rPh>
    <phoneticPr fontId="4"/>
  </si>
  <si>
    <t>　使用料収入については、区域内人口の減に伴い減少傾向にある。事業経営については、一般会計からの繰入に依存しており、基準外繰入金についても過大となっている。経費回収率は低く類似団体平均値も下回っており、使用料の見直しが喫緊の課題である。
　今後は引き続き施設の統廃合や老朽化対策等を行い、より一層の経営改善に努めていく。</t>
    <rPh sb="1" eb="4">
      <t>シヨウリョウ</t>
    </rPh>
    <rPh sb="4" eb="6">
      <t>シュウニュウ</t>
    </rPh>
    <rPh sb="12" eb="15">
      <t>クイキナイ</t>
    </rPh>
    <rPh sb="15" eb="17">
      <t>ジンコウ</t>
    </rPh>
    <rPh sb="20" eb="21">
      <t>トモナ</t>
    </rPh>
    <rPh sb="22" eb="24">
      <t>ゲンショウ</t>
    </rPh>
    <rPh sb="24" eb="26">
      <t>ケイコウ</t>
    </rPh>
    <rPh sb="30" eb="32">
      <t>ジギョウ</t>
    </rPh>
    <rPh sb="32" eb="34">
      <t>ケイエイ</t>
    </rPh>
    <rPh sb="40" eb="42">
      <t>イッパン</t>
    </rPh>
    <rPh sb="42" eb="44">
      <t>カイケイ</t>
    </rPh>
    <rPh sb="47" eb="49">
      <t>クリイレ</t>
    </rPh>
    <rPh sb="50" eb="52">
      <t>イゾン</t>
    </rPh>
    <rPh sb="57" eb="59">
      <t>キジュン</t>
    </rPh>
    <rPh sb="59" eb="60">
      <t>ガイ</t>
    </rPh>
    <rPh sb="60" eb="62">
      <t>クリイレ</t>
    </rPh>
    <rPh sb="62" eb="63">
      <t>キン</t>
    </rPh>
    <rPh sb="68" eb="70">
      <t>カダイ</t>
    </rPh>
    <rPh sb="77" eb="79">
      <t>ケイヒ</t>
    </rPh>
    <rPh sb="79" eb="81">
      <t>カイシュウ</t>
    </rPh>
    <rPh sb="81" eb="82">
      <t>リツ</t>
    </rPh>
    <rPh sb="83" eb="84">
      <t>ヒク</t>
    </rPh>
    <rPh sb="85" eb="87">
      <t>ルイジ</t>
    </rPh>
    <rPh sb="87" eb="89">
      <t>ダンタイ</t>
    </rPh>
    <rPh sb="89" eb="91">
      <t>ヘイキン</t>
    </rPh>
    <rPh sb="91" eb="92">
      <t>チ</t>
    </rPh>
    <rPh sb="93" eb="95">
      <t>シタマワ</t>
    </rPh>
    <rPh sb="100" eb="103">
      <t>シヨウリョウ</t>
    </rPh>
    <rPh sb="104" eb="106">
      <t>ミナオ</t>
    </rPh>
    <rPh sb="108" eb="110">
      <t>キッキン</t>
    </rPh>
    <rPh sb="111" eb="113">
      <t>カダイ</t>
    </rPh>
    <rPh sb="122" eb="123">
      <t>ヒ</t>
    </rPh>
    <rPh sb="124" eb="125">
      <t>ツヅ</t>
    </rPh>
    <rPh sb="126" eb="128">
      <t>シセツ</t>
    </rPh>
    <rPh sb="129" eb="132">
      <t>トウハイゴウ</t>
    </rPh>
    <rPh sb="133" eb="136">
      <t>ロウキュウカ</t>
    </rPh>
    <rPh sb="136" eb="138">
      <t>タイサク</t>
    </rPh>
    <rPh sb="138" eb="139">
      <t>トウ</t>
    </rPh>
    <rPh sb="140" eb="141">
      <t>オコナ</t>
    </rPh>
    <rPh sb="145" eb="147">
      <t>イッソウ</t>
    </rPh>
    <rPh sb="148" eb="150">
      <t>ケイエイ</t>
    </rPh>
    <rPh sb="150" eb="152">
      <t>カイゼン</t>
    </rPh>
    <rPh sb="153" eb="15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</si>
</sst>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
                  <c:v>0</c:v>
                </c:pt>
                <c:pt idx="1">
                  <c:v>2.08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61C-404F-ABA5-9C4716A5399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C61C-404F-ABA5-9C4716A5399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52.12</c:v>
                </c:pt>
                <c:pt idx="1">
                  <c:v>50.48</c:v>
                </c:pt>
                <c:pt idx="2">
                  <c:v>48.68</c:v>
                </c:pt>
                <c:pt idx="3">
                  <c:v>52.97</c:v>
                </c:pt>
                <c:pt idx="4">
                  <c:v>64.94</c:v>
                </c:pt>
              </c:numCache>
            </c:numRef>
          </c:val>
          <c:extLst>
            <c:ext xmlns:c16="http://schemas.microsoft.com/office/drawing/2014/chart" uri="{C3380CC4-5D6E-409C-BE32-E72D297353CC}">
              <c16:uniqueId val="{00000000-212D-4C82-BE3B-DF4DB7CED7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212D-4C82-BE3B-DF4DB7CED7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97.46</c:v>
                </c:pt>
                <c:pt idx="1">
                  <c:v>98.17</c:v>
                </c:pt>
                <c:pt idx="2">
                  <c:v>98.2</c:v>
                </c:pt>
                <c:pt idx="3">
                  <c:v>98.4</c:v>
                </c:pt>
                <c:pt idx="4">
                  <c:v>98.6</c:v>
                </c:pt>
              </c:numCache>
            </c:numRef>
          </c:val>
          <c:extLst>
            <c:ext xmlns:c16="http://schemas.microsoft.com/office/drawing/2014/chart" uri="{C3380CC4-5D6E-409C-BE32-E72D297353CC}">
              <c16:uniqueId val="{00000000-D538-48D5-AF71-75621FA67D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D538-48D5-AF71-75621FA67D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128.05000000000001</c:v>
                </c:pt>
                <c:pt idx="1">
                  <c:v>104.92</c:v>
                </c:pt>
                <c:pt idx="2">
                  <c:v>102.98</c:v>
                </c:pt>
                <c:pt idx="3">
                  <c:v>112.19</c:v>
                </c:pt>
                <c:pt idx="4">
                  <c:v>105.74</c:v>
                </c:pt>
              </c:numCache>
            </c:numRef>
          </c:val>
          <c:extLst>
            <c:ext xmlns:c16="http://schemas.microsoft.com/office/drawing/2014/chart" uri="{C3380CC4-5D6E-409C-BE32-E72D297353CC}">
              <c16:uniqueId val="{00000000-6A2A-453F-BAAC-1777A309D0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6A2A-453F-BAAC-1777A309D0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15.54</c:v>
                </c:pt>
                <c:pt idx="1">
                  <c:v>18.920000000000002</c:v>
                </c:pt>
                <c:pt idx="2">
                  <c:v>20.83</c:v>
                </c:pt>
                <c:pt idx="3">
                  <c:v>23.13</c:v>
                </c:pt>
                <c:pt idx="4">
                  <c:v>25.54</c:v>
                </c:pt>
              </c:numCache>
            </c:numRef>
          </c:val>
          <c:extLst>
            <c:ext xmlns:c16="http://schemas.microsoft.com/office/drawing/2014/chart" uri="{C3380CC4-5D6E-409C-BE32-E72D297353CC}">
              <c16:uniqueId val="{00000000-007B-4D02-A6FC-2D7707AC61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007B-4D02-A6FC-2D7707AC61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32-4E19-9495-8E0FD98FA0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032-4E19-9495-8E0FD98FA0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19-4AC5-A11E-A0974B592D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9A19-4AC5-A11E-A0974B592D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47.13</c:v>
                </c:pt>
                <c:pt idx="1">
                  <c:v>53.05</c:v>
                </c:pt>
                <c:pt idx="2">
                  <c:v>56.64</c:v>
                </c:pt>
                <c:pt idx="3">
                  <c:v>65.16</c:v>
                </c:pt>
                <c:pt idx="4">
                  <c:v>66.13</c:v>
                </c:pt>
              </c:numCache>
            </c:numRef>
          </c:val>
          <c:extLst>
            <c:ext xmlns:c16="http://schemas.microsoft.com/office/drawing/2014/chart" uri="{C3380CC4-5D6E-409C-BE32-E72D297353CC}">
              <c16:uniqueId val="{00000000-5E57-4120-855D-D06B195AF9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5E57-4120-855D-D06B195AF9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2115.65</c:v>
                </c:pt>
                <c:pt idx="1">
                  <c:v>1976.56</c:v>
                </c:pt>
                <c:pt idx="2">
                  <c:v>1937.89</c:v>
                </c:pt>
                <c:pt idx="3">
                  <c:v>2084.9699999999998</c:v>
                </c:pt>
                <c:pt idx="4">
                  <c:v>1994.61</c:v>
                </c:pt>
              </c:numCache>
            </c:numRef>
          </c:val>
          <c:extLst>
            <c:ext xmlns:c16="http://schemas.microsoft.com/office/drawing/2014/chart" uri="{C3380CC4-5D6E-409C-BE32-E72D297353CC}">
              <c16:uniqueId val="{00000000-887E-4EFF-B2C9-133434F4B4F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887E-4EFF-B2C9-133434F4B4F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62.93</c:v>
                </c:pt>
                <c:pt idx="1">
                  <c:v>62.54</c:v>
                </c:pt>
                <c:pt idx="2">
                  <c:v>62.9</c:v>
                </c:pt>
                <c:pt idx="3">
                  <c:v>63.18</c:v>
                </c:pt>
                <c:pt idx="4">
                  <c:v>62.51</c:v>
                </c:pt>
              </c:numCache>
            </c:numRef>
          </c:val>
          <c:extLst>
            <c:ext xmlns:c16="http://schemas.microsoft.com/office/drawing/2014/chart" uri="{C3380CC4-5D6E-409C-BE32-E72D297353CC}">
              <c16:uniqueId val="{00000000-727F-47C0-9FC8-6278BE61124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727F-47C0-9FC8-6278BE61124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180.01</c:v>
                </c:pt>
                <c:pt idx="1">
                  <c:v>180.15</c:v>
                </c:pt>
                <c:pt idx="2">
                  <c:v>180.74</c:v>
                </c:pt>
                <c:pt idx="3">
                  <c:v>181.28</c:v>
                </c:pt>
                <c:pt idx="4">
                  <c:v>182.47</c:v>
                </c:pt>
              </c:numCache>
            </c:numRef>
          </c:val>
          <c:extLst>
            <c:ext xmlns:c16="http://schemas.microsoft.com/office/drawing/2014/chart" uri="{C3380CC4-5D6E-409C-BE32-E72D297353CC}">
              <c16:uniqueId val="{00000000-4A28-421A-9D0E-3BD9E566A2C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4A28-421A-9D0E-3BD9E566A2C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かほく市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45">
        <f>データ!S6</f>
        <v>35854</v>
      </c>
      <c r="AM8" s="45"/>
      <c r="AN8" s="45"/>
      <c r="AO8" s="45"/>
      <c r="AP8" s="45"/>
      <c r="AQ8" s="45"/>
      <c r="AR8" s="45"/>
      <c r="AS8" s="45"/>
      <c r="AT8" s="46">
        <f>データ!T6</f>
        <v>64.44</v>
      </c>
      <c r="AU8" s="46"/>
      <c r="AV8" s="46"/>
      <c r="AW8" s="46"/>
      <c r="AX8" s="46"/>
      <c r="AY8" s="46"/>
      <c r="AZ8" s="46"/>
      <c r="BA8" s="46"/>
      <c r="BB8" s="46">
        <f>データ!U6</f>
        <v>556.39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23.3</v>
      </c>
      <c r="J10" s="46"/>
      <c r="K10" s="46"/>
      <c r="L10" s="46"/>
      <c r="M10" s="46"/>
      <c r="N10" s="46"/>
      <c r="O10" s="46"/>
      <c r="P10" s="46">
        <f>データ!P6</f>
        <v>12.16</v>
      </c>
      <c r="Q10" s="46"/>
      <c r="R10" s="46"/>
      <c r="S10" s="46"/>
      <c r="T10" s="46"/>
      <c r="U10" s="46"/>
      <c r="V10" s="46"/>
      <c r="W10" s="46">
        <f>データ!Q6</f>
        <v>94.85</v>
      </c>
      <c r="X10" s="46"/>
      <c r="Y10" s="46"/>
      <c r="Z10" s="46"/>
      <c r="AA10" s="46"/>
      <c r="AB10" s="46"/>
      <c r="AC10" s="46"/>
      <c r="AD10" s="45">
        <f>データ!R6</f>
        <v>2442</v>
      </c>
      <c r="AE10" s="45"/>
      <c r="AF10" s="45"/>
      <c r="AG10" s="45"/>
      <c r="AH10" s="45"/>
      <c r="AI10" s="45"/>
      <c r="AJ10" s="45"/>
      <c r="AK10" s="2"/>
      <c r="AL10" s="45">
        <f>データ!V6</f>
        <v>4362</v>
      </c>
      <c r="AM10" s="45"/>
      <c r="AN10" s="45"/>
      <c r="AO10" s="45"/>
      <c r="AP10" s="45"/>
      <c r="AQ10" s="45"/>
      <c r="AR10" s="45"/>
      <c r="AS10" s="45"/>
      <c r="AT10" s="46">
        <f>データ!W6</f>
        <v>1.75</v>
      </c>
      <c r="AU10" s="46"/>
      <c r="AV10" s="46"/>
      <c r="AW10" s="46"/>
      <c r="AX10" s="46"/>
      <c r="AY10" s="46"/>
      <c r="AZ10" s="46"/>
      <c r="BA10" s="46"/>
      <c r="BB10" s="46">
        <f>データ!X6</f>
        <v>2492.5700000000002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w70oG34+uLaVIznpxhUJKiQK5TyYpX1II2jY6D73IBEtJBnAwoWsjX2cJRLjzclB1kNZzvu07e/5uqMS9KJ4sQ==" saltValue="yiRCqvhYC57DyeKcRjGM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172090</v>
      </c>
      <c r="D6" s="19">
        <f t="shared" si="3"/>
        <v>46</v>
      </c>
      <c r="E6" s="19">
        <f t="shared" si="3"/>
        <v>17</v>
      </c>
      <c r="F6" s="19">
        <f t="shared" si="3"/>
        <v>5</v>
      </c>
      <c r="G6" s="19">
        <f t="shared" si="3"/>
        <v>0</v>
      </c>
      <c r="H6" s="19" t="str">
        <f t="shared" si="3"/>
        <v>石川県　かほく市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23.3</v>
      </c>
      <c r="P6" s="20">
        <f t="shared" si="3"/>
        <v>12.16</v>
      </c>
      <c r="Q6" s="20">
        <f t="shared" si="3"/>
        <v>94.85</v>
      </c>
      <c r="R6" s="20">
        <f t="shared" si="3"/>
        <v>2442</v>
      </c>
      <c r="S6" s="20">
        <f t="shared" si="3"/>
        <v>35854</v>
      </c>
      <c r="T6" s="20">
        <f t="shared" si="3"/>
        <v>64.44</v>
      </c>
      <c r="U6" s="20">
        <f t="shared" si="3"/>
        <v>556.39</v>
      </c>
      <c r="V6" s="20">
        <f t="shared" si="3"/>
        <v>4362</v>
      </c>
      <c r="W6" s="20">
        <f t="shared" si="3"/>
        <v>1.75</v>
      </c>
      <c r="X6" s="20">
        <f t="shared" si="3"/>
        <v>2492.5700000000002</v>
      </c>
      <c r="Y6" s="21">
        <f>IF(Y7="",NA(),Y7)</f>
        <v>128.05000000000001</v>
      </c>
      <c r="Z6" s="21">
        <f t="shared" ref="Z6:AH6" si="4">IF(Z7="",NA(),Z7)</f>
        <v>104.92</v>
      </c>
      <c r="AA6" s="21">
        <f t="shared" si="4"/>
        <v>102.98</v>
      </c>
      <c r="AB6" s="21">
        <f t="shared" si="4"/>
        <v>112.19</v>
      </c>
      <c r="AC6" s="21">
        <f t="shared" si="4"/>
        <v>105.74</v>
      </c>
      <c r="AD6" s="21">
        <f t="shared" si="4"/>
        <v>100.99</v>
      </c>
      <c r="AE6" s="21">
        <f t="shared" si="4"/>
        <v>101.27</v>
      </c>
      <c r="AF6" s="21">
        <f t="shared" si="4"/>
        <v>101.91</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47.13</v>
      </c>
      <c r="AV6" s="21">
        <f t="shared" ref="AV6:BD6" si="6">IF(AV7="",NA(),AV7)</f>
        <v>53.05</v>
      </c>
      <c r="AW6" s="21">
        <f t="shared" si="6"/>
        <v>56.64</v>
      </c>
      <c r="AX6" s="21">
        <f t="shared" si="6"/>
        <v>65.16</v>
      </c>
      <c r="AY6" s="21">
        <f t="shared" si="6"/>
        <v>66.13</v>
      </c>
      <c r="AZ6" s="21">
        <f t="shared" si="6"/>
        <v>38.119999999999997</v>
      </c>
      <c r="BA6" s="21">
        <f t="shared" si="6"/>
        <v>43.5</v>
      </c>
      <c r="BB6" s="21">
        <f t="shared" si="6"/>
        <v>44.14</v>
      </c>
      <c r="BC6" s="21">
        <f t="shared" si="6"/>
        <v>37.24</v>
      </c>
      <c r="BD6" s="21">
        <f t="shared" si="6"/>
        <v>33.58</v>
      </c>
      <c r="BE6" s="20" t="str">
        <f>IF(BE7="","",IF(BE7="-","【-】","【"&amp;SUBSTITUTE(TEXT(BE7,"#,##0.00"),"-","△")&amp;"】"))</f>
        <v>【34.77】</v>
      </c>
      <c r="BF6" s="21">
        <f>IF(BF7="",NA(),BF7)</f>
        <v>2115.65</v>
      </c>
      <c r="BG6" s="21">
        <f t="shared" ref="BG6:BO6" si="7">IF(BG7="",NA(),BG7)</f>
        <v>1976.56</v>
      </c>
      <c r="BH6" s="21">
        <f t="shared" si="7"/>
        <v>1937.89</v>
      </c>
      <c r="BI6" s="21">
        <f t="shared" si="7"/>
        <v>2084.9699999999998</v>
      </c>
      <c r="BJ6" s="21">
        <f t="shared" si="7"/>
        <v>1994.61</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62.93</v>
      </c>
      <c r="BR6" s="21">
        <f t="shared" ref="BR6:BZ6" si="8">IF(BR7="",NA(),BR7)</f>
        <v>62.54</v>
      </c>
      <c r="BS6" s="21">
        <f t="shared" si="8"/>
        <v>62.9</v>
      </c>
      <c r="BT6" s="21">
        <f t="shared" si="8"/>
        <v>63.18</v>
      </c>
      <c r="BU6" s="21">
        <f t="shared" si="8"/>
        <v>62.51</v>
      </c>
      <c r="BV6" s="21">
        <f t="shared" si="8"/>
        <v>65.33</v>
      </c>
      <c r="BW6" s="21">
        <f t="shared" si="8"/>
        <v>65.39</v>
      </c>
      <c r="BX6" s="21">
        <f t="shared" si="8"/>
        <v>65.37</v>
      </c>
      <c r="BY6" s="21">
        <f t="shared" si="8"/>
        <v>68.11</v>
      </c>
      <c r="BZ6" s="21">
        <f t="shared" si="8"/>
        <v>67.23</v>
      </c>
      <c r="CA6" s="20" t="str">
        <f>IF(CA7="","",IF(CA7="-","【-】","【"&amp;SUBSTITUTE(TEXT(CA7,"#,##0.00"),"-","△")&amp;"】"))</f>
        <v>【60.65】</v>
      </c>
      <c r="CB6" s="21">
        <f>IF(CB7="",NA(),CB7)</f>
        <v>180.01</v>
      </c>
      <c r="CC6" s="21">
        <f t="shared" ref="CC6:CK6" si="9">IF(CC7="",NA(),CC7)</f>
        <v>180.15</v>
      </c>
      <c r="CD6" s="21">
        <f t="shared" si="9"/>
        <v>180.74</v>
      </c>
      <c r="CE6" s="21">
        <f t="shared" si="9"/>
        <v>181.28</v>
      </c>
      <c r="CF6" s="21">
        <f t="shared" si="9"/>
        <v>182.47</v>
      </c>
      <c r="CG6" s="21">
        <f t="shared" si="9"/>
        <v>227.43</v>
      </c>
      <c r="CH6" s="21">
        <f t="shared" si="9"/>
        <v>230.88</v>
      </c>
      <c r="CI6" s="21">
        <f t="shared" si="9"/>
        <v>228.99</v>
      </c>
      <c r="CJ6" s="21">
        <f t="shared" si="9"/>
        <v>222.41</v>
      </c>
      <c r="CK6" s="21">
        <f t="shared" si="9"/>
        <v>228.21</v>
      </c>
      <c r="CL6" s="20" t="str">
        <f>IF(CL7="","",IF(CL7="-","【-】","【"&amp;SUBSTITUTE(TEXT(CL7,"#,##0.00"),"-","△")&amp;"】"))</f>
        <v>【256.97】</v>
      </c>
      <c r="CM6" s="21">
        <f>IF(CM7="",NA(),CM7)</f>
        <v>52.12</v>
      </c>
      <c r="CN6" s="21">
        <f t="shared" ref="CN6:CV6" si="10">IF(CN7="",NA(),CN7)</f>
        <v>50.48</v>
      </c>
      <c r="CO6" s="21">
        <f t="shared" si="10"/>
        <v>48.68</v>
      </c>
      <c r="CP6" s="21">
        <f t="shared" si="10"/>
        <v>52.97</v>
      </c>
      <c r="CQ6" s="21">
        <f t="shared" si="10"/>
        <v>64.94</v>
      </c>
      <c r="CR6" s="21">
        <f t="shared" si="10"/>
        <v>56.01</v>
      </c>
      <c r="CS6" s="21">
        <f t="shared" si="10"/>
        <v>56.72</v>
      </c>
      <c r="CT6" s="21">
        <f t="shared" si="10"/>
        <v>54.06</v>
      </c>
      <c r="CU6" s="21">
        <f t="shared" si="10"/>
        <v>55.26</v>
      </c>
      <c r="CV6" s="21">
        <f t="shared" si="10"/>
        <v>54.54</v>
      </c>
      <c r="CW6" s="20" t="str">
        <f>IF(CW7="","",IF(CW7="-","【-】","【"&amp;SUBSTITUTE(TEXT(CW7,"#,##0.00"),"-","△")&amp;"】"))</f>
        <v>【61.14】</v>
      </c>
      <c r="CX6" s="21">
        <f>IF(CX7="",NA(),CX7)</f>
        <v>97.46</v>
      </c>
      <c r="CY6" s="21">
        <f t="shared" ref="CY6:DG6" si="11">IF(CY7="",NA(),CY7)</f>
        <v>98.17</v>
      </c>
      <c r="CZ6" s="21">
        <f t="shared" si="11"/>
        <v>98.2</v>
      </c>
      <c r="DA6" s="21">
        <f t="shared" si="11"/>
        <v>98.4</v>
      </c>
      <c r="DB6" s="21">
        <f t="shared" si="11"/>
        <v>98.6</v>
      </c>
      <c r="DC6" s="21">
        <f t="shared" si="11"/>
        <v>89.77</v>
      </c>
      <c r="DD6" s="21">
        <f t="shared" si="11"/>
        <v>90.04</v>
      </c>
      <c r="DE6" s="21">
        <f t="shared" si="11"/>
        <v>90.11</v>
      </c>
      <c r="DF6" s="21">
        <f t="shared" si="11"/>
        <v>90.52</v>
      </c>
      <c r="DG6" s="21">
        <f t="shared" si="11"/>
        <v>90.3</v>
      </c>
      <c r="DH6" s="20" t="str">
        <f>IF(DH7="","",IF(DH7="-","【-】","【"&amp;SUBSTITUTE(TEXT(DH7,"#,##0.00"),"-","△")&amp;"】"))</f>
        <v>【86.91】</v>
      </c>
      <c r="DI6" s="21">
        <f>IF(DI7="",NA(),DI7)</f>
        <v>15.54</v>
      </c>
      <c r="DJ6" s="21">
        <f t="shared" ref="DJ6:DR6" si="12">IF(DJ7="",NA(),DJ7)</f>
        <v>18.920000000000002</v>
      </c>
      <c r="DK6" s="21">
        <f t="shared" si="12"/>
        <v>20.83</v>
      </c>
      <c r="DL6" s="21">
        <f t="shared" si="12"/>
        <v>23.13</v>
      </c>
      <c r="DM6" s="21">
        <f t="shared" si="12"/>
        <v>25.54</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1">
        <f t="shared" ref="EF6:EN6" si="14">IF(EF7="",NA(),EF7)</f>
        <v>2.08</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15">
      <c r="A7" s="14"/>
      <c r="B7" s="23">
        <v>2021</v>
      </c>
      <c r="C7" s="23">
        <v>172090</v>
      </c>
      <c r="D7" s="23">
        <v>46</v>
      </c>
      <c r="E7" s="23">
        <v>17</v>
      </c>
      <c r="F7" s="23">
        <v>5</v>
      </c>
      <c r="G7" s="23">
        <v>0</v>
      </c>
      <c r="H7" s="23" t="s">
        <v>95</v>
      </c>
      <c r="I7" s="23" t="s">
        <v>96</v>
      </c>
      <c r="J7" s="23" t="s">
        <v>97</v>
      </c>
      <c r="K7" s="23" t="s">
        <v>98</v>
      </c>
      <c r="L7" s="23" t="s">
        <v>99</v>
      </c>
      <c r="M7" s="23" t="s">
        <v>100</v>
      </c>
      <c r="N7" s="24" t="s">
        <v>101</v>
      </c>
      <c r="O7" s="24">
        <v>23.3</v>
      </c>
      <c r="P7" s="24">
        <v>12.16</v>
      </c>
      <c r="Q7" s="24">
        <v>94.85</v>
      </c>
      <c r="R7" s="24">
        <v>2442</v>
      </c>
      <c r="S7" s="24">
        <v>35854</v>
      </c>
      <c r="T7" s="24">
        <v>64.44</v>
      </c>
      <c r="U7" s="24">
        <v>556.39</v>
      </c>
      <c r="V7" s="24">
        <v>4362</v>
      </c>
      <c r="W7" s="24">
        <v>1.75</v>
      </c>
      <c r="X7" s="24">
        <v>2492.5700000000002</v>
      </c>
      <c r="Y7" s="24">
        <v>128.05000000000001</v>
      </c>
      <c r="Z7" s="24">
        <v>104.92</v>
      </c>
      <c r="AA7" s="24">
        <v>102.98</v>
      </c>
      <c r="AB7" s="24">
        <v>112.19</v>
      </c>
      <c r="AC7" s="24">
        <v>105.74</v>
      </c>
      <c r="AD7" s="24">
        <v>100.99</v>
      </c>
      <c r="AE7" s="24">
        <v>101.27</v>
      </c>
      <c r="AF7" s="24">
        <v>101.91</v>
      </c>
      <c r="AG7" s="24">
        <v>103.09</v>
      </c>
      <c r="AH7" s="24">
        <v>102.11</v>
      </c>
      <c r="AI7" s="24">
        <v>104.16</v>
      </c>
      <c r="AJ7" s="24">
        <v>0</v>
      </c>
      <c r="AK7" s="24">
        <v>0</v>
      </c>
      <c r="AL7" s="24">
        <v>0</v>
      </c>
      <c r="AM7" s="24">
        <v>0</v>
      </c>
      <c r="AN7" s="24">
        <v>0</v>
      </c>
      <c r="AO7" s="24">
        <v>149.02000000000001</v>
      </c>
      <c r="AP7" s="24">
        <v>137.09</v>
      </c>
      <c r="AQ7" s="24">
        <v>127.98</v>
      </c>
      <c r="AR7" s="24">
        <v>101.24</v>
      </c>
      <c r="AS7" s="24">
        <v>124.9</v>
      </c>
      <c r="AT7" s="24">
        <v>128.22999999999999</v>
      </c>
      <c r="AU7" s="24">
        <v>47.13</v>
      </c>
      <c r="AV7" s="24">
        <v>53.05</v>
      </c>
      <c r="AW7" s="24">
        <v>56.64</v>
      </c>
      <c r="AX7" s="24">
        <v>65.16</v>
      </c>
      <c r="AY7" s="24">
        <v>66.13</v>
      </c>
      <c r="AZ7" s="24">
        <v>38.119999999999997</v>
      </c>
      <c r="BA7" s="24">
        <v>43.5</v>
      </c>
      <c r="BB7" s="24">
        <v>44.14</v>
      </c>
      <c r="BC7" s="24">
        <v>37.24</v>
      </c>
      <c r="BD7" s="24">
        <v>33.58</v>
      </c>
      <c r="BE7" s="24">
        <v>34.770000000000003</v>
      </c>
      <c r="BF7" s="24">
        <v>2115.65</v>
      </c>
      <c r="BG7" s="24">
        <v>1976.56</v>
      </c>
      <c r="BH7" s="24">
        <v>1937.89</v>
      </c>
      <c r="BI7" s="24">
        <v>2084.9699999999998</v>
      </c>
      <c r="BJ7" s="24">
        <v>1994.61</v>
      </c>
      <c r="BK7" s="24">
        <v>684.74</v>
      </c>
      <c r="BL7" s="24">
        <v>654.91999999999996</v>
      </c>
      <c r="BM7" s="24">
        <v>654.71</v>
      </c>
      <c r="BN7" s="24">
        <v>783.8</v>
      </c>
      <c r="BO7" s="24">
        <v>778.81</v>
      </c>
      <c r="BP7" s="24">
        <v>786.37</v>
      </c>
      <c r="BQ7" s="24">
        <v>62.93</v>
      </c>
      <c r="BR7" s="24">
        <v>62.54</v>
      </c>
      <c r="BS7" s="24">
        <v>62.9</v>
      </c>
      <c r="BT7" s="24">
        <v>63.18</v>
      </c>
      <c r="BU7" s="24">
        <v>62.51</v>
      </c>
      <c r="BV7" s="24">
        <v>65.33</v>
      </c>
      <c r="BW7" s="24">
        <v>65.39</v>
      </c>
      <c r="BX7" s="24">
        <v>65.37</v>
      </c>
      <c r="BY7" s="24">
        <v>68.11</v>
      </c>
      <c r="BZ7" s="24">
        <v>67.23</v>
      </c>
      <c r="CA7" s="24">
        <v>60.65</v>
      </c>
      <c r="CB7" s="24">
        <v>180.01</v>
      </c>
      <c r="CC7" s="24">
        <v>180.15</v>
      </c>
      <c r="CD7" s="24">
        <v>180.74</v>
      </c>
      <c r="CE7" s="24">
        <v>181.28</v>
      </c>
      <c r="CF7" s="24">
        <v>182.47</v>
      </c>
      <c r="CG7" s="24">
        <v>227.43</v>
      </c>
      <c r="CH7" s="24">
        <v>230.88</v>
      </c>
      <c r="CI7" s="24">
        <v>228.99</v>
      </c>
      <c r="CJ7" s="24">
        <v>222.41</v>
      </c>
      <c r="CK7" s="24">
        <v>228.21</v>
      </c>
      <c r="CL7" s="24">
        <v>256.97000000000003</v>
      </c>
      <c r="CM7" s="24">
        <v>52.12</v>
      </c>
      <c r="CN7" s="24">
        <v>50.48</v>
      </c>
      <c r="CO7" s="24">
        <v>48.68</v>
      </c>
      <c r="CP7" s="24">
        <v>52.97</v>
      </c>
      <c r="CQ7" s="24">
        <v>64.94</v>
      </c>
      <c r="CR7" s="24">
        <v>56.01</v>
      </c>
      <c r="CS7" s="24">
        <v>56.72</v>
      </c>
      <c r="CT7" s="24">
        <v>54.06</v>
      </c>
      <c r="CU7" s="24">
        <v>55.26</v>
      </c>
      <c r="CV7" s="24">
        <v>54.54</v>
      </c>
      <c r="CW7" s="24">
        <v>61.14</v>
      </c>
      <c r="CX7" s="24">
        <v>97.46</v>
      </c>
      <c r="CY7" s="24">
        <v>98.17</v>
      </c>
      <c r="CZ7" s="24">
        <v>98.2</v>
      </c>
      <c r="DA7" s="24">
        <v>98.4</v>
      </c>
      <c r="DB7" s="24">
        <v>98.6</v>
      </c>
      <c r="DC7" s="24">
        <v>89.77</v>
      </c>
      <c r="DD7" s="24">
        <v>90.04</v>
      </c>
      <c r="DE7" s="24">
        <v>90.11</v>
      </c>
      <c r="DF7" s="24">
        <v>90.52</v>
      </c>
      <c r="DG7" s="24">
        <v>90.3</v>
      </c>
      <c r="DH7" s="24">
        <v>86.91</v>
      </c>
      <c r="DI7" s="24">
        <v>15.54</v>
      </c>
      <c r="DJ7" s="24">
        <v>18.920000000000002</v>
      </c>
      <c r="DK7" s="24">
        <v>20.83</v>
      </c>
      <c r="DL7" s="24">
        <v>23.13</v>
      </c>
      <c r="DM7" s="24">
        <v>25.54</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2.08</v>
      </c>
      <c r="EG7" s="24">
        <v>0</v>
      </c>
      <c r="EH7" s="24">
        <v>0</v>
      </c>
      <c r="EI7" s="24">
        <v>0</v>
      </c>
      <c r="EJ7" s="24">
        <v>0.44</v>
      </c>
      <c r="EK7" s="24">
        <v>0.04</v>
      </c>
      <c r="EL7" s="24">
        <v>0.02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2023-01-13T07:35:23Z</cp:lastPrinted>
  <dcterms:created xsi:type="dcterms:W3CDTF">2022-12-01T01:34:23Z</dcterms:created>
  <dcterms:modified xsi:type="dcterms:W3CDTF">2023-01-13T07:35:23Z</dcterms:modified>
  <cp:category/>
</cp:coreProperties>
</file>