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605上下水道課\調査・回答\★R4\★経営比較分析表\【経営比較分析表】2021_172090_46_010\"/>
    </mc:Choice>
  </mc:AlternateContent>
  <workbookProtection workbookAlgorithmName="SHA-512" workbookHashValue="WhQwKOSFCRXsoIzRUcfdXX2fo2MjuNAMqfrLrmVi9oE/XC2g4N9dBRZqXOJyT2FOm/vfhRw4PBrs8FqVn8lYxg==" workbookSaltValue="J67Z/Bk5tGiYhaXWGHnJa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<sst xmlns="http://schemas.openxmlformats.org/spreadsheetml/2006/main" count="228" uniqueCount="114">
  <si>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</si>
  <si>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</si>
  <si>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</si>
  <si>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</si>
  <si>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</si>
  <si>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</si>
  <si>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</si>
  <si>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</si>
  <si>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</si>
  <si>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</si>
  <si>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</si>
  <si>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</si>
  <si>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</si>
  <si>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</si>
  <si>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</si>
  <si>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</si>
  <si>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</si>
  <si>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</si>
  <si>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</si>
  <si>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</si>
  <si>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</si>
  <si>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</si>
  <si>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</si>
  <si>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</si>
  <si>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</si>
  <si>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</si>
  <si>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</si>
  <si>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</si>
  <si>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</si>
  <si>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</si>
  <si>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</si>
  <si>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</si>
  <si>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</si>
  <si>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</si>
  <si>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</si>
  <si>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</si>
  <si>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</si>
  <si>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</si>
  <si>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</si>
  <si>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</si>
  <si>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</si>
  <si>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</si>
  <si>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</si>
  <si>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</si>
  <si>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</si>
  <si>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</si>
  <si>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</si>
  <si>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</si>
  <si>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</si>
  <si>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</si>
  <si>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</si>
  <si>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</si>
  <si>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</si>
  <si>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</si>
  <si>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</si>
  <si>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</si>
  <si>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</si>
  <si>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</si>
  <si>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</si>
  <si>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</si>
  <si>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</si>
  <si>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</si>
  <si>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</si>
  <si>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</si>
  <si>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</si>
  <si>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</si>
  <si>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</si>
  <si>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</si>
  <si>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</si>
  <si>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</si>
  <si>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</si>
  <si>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</si>
  <si>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</si>
  <si>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</si>
  <si>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</si>
  <si>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</si>
  <si>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</si>
  <si>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</si>
  <si>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</si>
  <si>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</si>
  <si>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</si>
  <si>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</si>
  <si>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</si>
  <si>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</si>
  <si>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</si>
  <si>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</si>
  <si>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</si>
  <si>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</si>
  <si>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</si>
  <si>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</si>
  <si>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</si>
  <si>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</si>
  <si>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</si>
  <si>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かほく市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</si>
  <si>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</si>
  <si>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</si>
  <si>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</si>
  <si>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</si>
  <si>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</si>
  <si>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</si>
  <si>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</si>
  <si>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</si>
  <si>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</si>
  <si>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</si>
  <si>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</si>
  <si>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</si>
  <si>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</si>
  <si>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</si>
  <si>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</si>
  <si>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</si>
  <si>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</si>
  <si>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有形固定資産減価償却率について類似団体平均値を下回っているが、管路経年化率が上昇しており、管路の老朽化が進んでいる状況である。今後は補助金等を活用し、地域防災計画で避難所に指定されている管路を優先的に更新を行っていく。また、アセットマネジメントに基づき、計画的に施設の更新や廃止及び耐震化を順次進めていく。</t>
    <rPh sb="1" eb="3">
      <t>ユウケイ</t>
    </rPh>
    <rPh sb="3" eb="5">
      <t>コテイ</t>
    </rPh>
    <rPh sb="5" eb="7">
      <t>シサン</t>
    </rPh>
    <rPh sb="7" eb="9">
      <t>ゲンカ</t>
    </rPh>
    <rPh sb="9" eb="11">
      <t>ショウキャク</t>
    </rPh>
    <rPh sb="11" eb="12">
      <t>リツ</t>
    </rPh>
    <rPh sb="16" eb="18">
      <t>ルイジ</t>
    </rPh>
    <rPh sb="18" eb="20">
      <t>ダンタイ</t>
    </rPh>
    <rPh sb="20" eb="23">
      <t>ヘイキンチ</t>
    </rPh>
    <rPh sb="24" eb="26">
      <t>シタマワ</t>
    </rPh>
    <rPh sb="46" eb="48">
      <t>カンロ</t>
    </rPh>
    <rPh sb="49" eb="52">
      <t>ロウキュウカ</t>
    </rPh>
    <rPh sb="53" eb="54">
      <t>スス</t>
    </rPh>
    <rPh sb="58" eb="60">
      <t>ジョウキョウ</t>
    </rPh>
    <rPh sb="64" eb="66">
      <t>コンゴ</t>
    </rPh>
    <rPh sb="104" eb="105">
      <t>オコナ</t>
    </rPh>
    <rPh sb="124" eb="125">
      <t>モト</t>
    </rPh>
    <rPh sb="128" eb="131">
      <t>ケイカクテキ</t>
    </rPh>
    <rPh sb="132" eb="134">
      <t>シセツ</t>
    </rPh>
    <rPh sb="135" eb="137">
      <t>コウシン</t>
    </rPh>
    <rPh sb="138" eb="140">
      <t>ハイシ</t>
    </rPh>
    <rPh sb="140" eb="141">
      <t>オヨ</t>
    </rPh>
    <rPh sb="142" eb="145">
      <t>タイシンカ</t>
    </rPh>
    <rPh sb="146" eb="148">
      <t>ジュンジ</t>
    </rPh>
    <rPh sb="148" eb="149">
      <t>スス</t>
    </rPh>
    <phoneticPr fontId="4"/>
  </si>
  <si>
    <t>　経常収支比率は黒字を示す100％以上となっており、類似団体平均値を上回っている。流動比率についても100％を超え、短期的な債務支払にも対応できる状況である。施設利用率は高い稼働率となっており、有収率についても類似団体平均値を上回り高い水準である。料金回収率については100％を上回り、適切な料金収入が確保されている状況となっているが、公営企業を取り巻く環境は年々厳しくなっており、より一層の経営改善を図る必要がある。
　一方、企業債残高対給水収益比率は類似団体平均値を超えており、配水場施設等の更新に伴う企業債借入が要因である。今後も計画に基づき、実情に合った施設への改修を進めていく。</t>
    <rPh sb="1" eb="3">
      <t>ケイジョウ</t>
    </rPh>
    <rPh sb="3" eb="5">
      <t>シュウシ</t>
    </rPh>
    <rPh sb="5" eb="7">
      <t>ヒリツ</t>
    </rPh>
    <rPh sb="8" eb="10">
      <t>クロジ</t>
    </rPh>
    <rPh sb="11" eb="12">
      <t>シメ</t>
    </rPh>
    <rPh sb="17" eb="19">
      <t>イジョウ</t>
    </rPh>
    <rPh sb="26" eb="28">
      <t>ルイジ</t>
    </rPh>
    <rPh sb="28" eb="30">
      <t>ダンタイ</t>
    </rPh>
    <rPh sb="30" eb="32">
      <t>ヘイキン</t>
    </rPh>
    <rPh sb="32" eb="33">
      <t>チ</t>
    </rPh>
    <rPh sb="34" eb="36">
      <t>ウワマワ</t>
    </rPh>
    <rPh sb="41" eb="43">
      <t>リュウドウ</t>
    </rPh>
    <rPh sb="43" eb="45">
      <t>ヒリツ</t>
    </rPh>
    <rPh sb="55" eb="56">
      <t>コ</t>
    </rPh>
    <rPh sb="58" eb="61">
      <t>タンキテキ</t>
    </rPh>
    <rPh sb="62" eb="64">
      <t>サイム</t>
    </rPh>
    <rPh sb="64" eb="66">
      <t>シハラ</t>
    </rPh>
    <rPh sb="68" eb="70">
      <t>タイオウ</t>
    </rPh>
    <rPh sb="73" eb="75">
      <t>ジョウキョウ</t>
    </rPh>
    <rPh sb="111" eb="112">
      <t>アタイ</t>
    </rPh>
    <rPh sb="113" eb="115">
      <t>ウワマワ</t>
    </rPh>
    <rPh sb="118" eb="120">
      <t>スイジュン</t>
    </rPh>
    <rPh sb="124" eb="126">
      <t>リョウキン</t>
    </rPh>
    <rPh sb="126" eb="128">
      <t>カイシュウ</t>
    </rPh>
    <rPh sb="128" eb="129">
      <t>リツ</t>
    </rPh>
    <rPh sb="139" eb="141">
      <t>ウワマワ</t>
    </rPh>
    <rPh sb="143" eb="145">
      <t>テキセツ</t>
    </rPh>
    <rPh sb="146" eb="148">
      <t>リョウキン</t>
    </rPh>
    <rPh sb="148" eb="150">
      <t>シュウニュウ</t>
    </rPh>
    <rPh sb="151" eb="153">
      <t>カクホ</t>
    </rPh>
    <rPh sb="158" eb="160">
      <t>ジョウキョウ</t>
    </rPh>
    <rPh sb="168" eb="170">
      <t>コウエイ</t>
    </rPh>
    <rPh sb="170" eb="172">
      <t>キギョウ</t>
    </rPh>
    <rPh sb="173" eb="174">
      <t>ト</t>
    </rPh>
    <rPh sb="175" eb="176">
      <t>マ</t>
    </rPh>
    <rPh sb="177" eb="179">
      <t>カンキョウ</t>
    </rPh>
    <rPh sb="180" eb="182">
      <t>ネンネン</t>
    </rPh>
    <rPh sb="182" eb="183">
      <t>キビ</t>
    </rPh>
    <rPh sb="193" eb="195">
      <t>イッソウ</t>
    </rPh>
    <rPh sb="196" eb="198">
      <t>ケイエイ</t>
    </rPh>
    <rPh sb="198" eb="200">
      <t>カイゼン</t>
    </rPh>
    <rPh sb="201" eb="202">
      <t>ハカ</t>
    </rPh>
    <rPh sb="203" eb="205">
      <t>ヒツヨウ</t>
    </rPh>
    <rPh sb="211" eb="213">
      <t>イッポウ</t>
    </rPh>
    <rPh sb="227" eb="229">
      <t>ルイジ</t>
    </rPh>
    <rPh sb="229" eb="231">
      <t>ダンタイ</t>
    </rPh>
    <rPh sb="235" eb="236">
      <t>コ</t>
    </rPh>
    <rPh sb="265" eb="267">
      <t>コンゴ</t>
    </rPh>
    <rPh sb="268" eb="270">
      <t>ケイカク</t>
    </rPh>
    <rPh sb="271" eb="272">
      <t>モト</t>
    </rPh>
    <rPh sb="288" eb="289">
      <t>スス</t>
    </rPh>
    <phoneticPr fontId="4"/>
  </si>
  <si>
    <r>
      <t>　全体的には、料金回収率や有収率等について類似団体平均値を超えており、累積欠損金も発生していないため経営は概ね順調であるが、今後は施設及び管路等の更新費用の増加が見込まれ、厳しい経営状況となることが予想される。現在、包括的民間委託により住民サービス向上及び経費削減に努めているが、より一層の経営改善を図っていきたい。　</t>
    </r>
    <r>
      <rPr>
        <sz val="11"/>
        <color rgb="FFFF0000"/>
        <rFont val="ＭＳ ゴシック"/>
        <family val="3"/>
        <charset val="128"/>
      </rPr>
      <t/>
    </r>
    <rPh sb="1" eb="4">
      <t>ゼンタイテキ</t>
    </rPh>
    <rPh sb="7" eb="9">
      <t>リョウキン</t>
    </rPh>
    <rPh sb="9" eb="11">
      <t>カイシュウ</t>
    </rPh>
    <rPh sb="11" eb="12">
      <t>リツ</t>
    </rPh>
    <rPh sb="13" eb="15">
      <t>ユウシュウ</t>
    </rPh>
    <rPh sb="15" eb="16">
      <t>リツ</t>
    </rPh>
    <rPh sb="16" eb="17">
      <t>トウ</t>
    </rPh>
    <rPh sb="21" eb="23">
      <t>ルイジ</t>
    </rPh>
    <rPh sb="23" eb="25">
      <t>ダンタイ</t>
    </rPh>
    <rPh sb="25" eb="28">
      <t>ヘイキンチ</t>
    </rPh>
    <rPh sb="29" eb="30">
      <t>コ</t>
    </rPh>
    <rPh sb="35" eb="37">
      <t>ルイセキ</t>
    </rPh>
    <rPh sb="37" eb="40">
      <t>ケッソンキン</t>
    </rPh>
    <rPh sb="41" eb="43">
      <t>ハッセイ</t>
    </rPh>
    <rPh sb="50" eb="52">
      <t>ケイエイ</t>
    </rPh>
    <rPh sb="53" eb="54">
      <t>オオム</t>
    </rPh>
    <rPh sb="55" eb="57">
      <t>ジュンチョウ</t>
    </rPh>
    <rPh sb="62" eb="64">
      <t>コンゴ</t>
    </rPh>
    <rPh sb="65" eb="67">
      <t>シセツ</t>
    </rPh>
    <rPh sb="67" eb="68">
      <t>オヨ</t>
    </rPh>
    <rPh sb="69" eb="71">
      <t>カンロ</t>
    </rPh>
    <rPh sb="71" eb="72">
      <t>トウ</t>
    </rPh>
    <rPh sb="73" eb="75">
      <t>コウシン</t>
    </rPh>
    <rPh sb="75" eb="77">
      <t>ヒヨウ</t>
    </rPh>
    <rPh sb="78" eb="80">
      <t>ゾウカ</t>
    </rPh>
    <rPh sb="81" eb="83">
      <t>ミコ</t>
    </rPh>
    <rPh sb="86" eb="87">
      <t>キビ</t>
    </rPh>
    <rPh sb="89" eb="91">
      <t>ケイエイ</t>
    </rPh>
    <rPh sb="91" eb="93">
      <t>ジョウキョウ</t>
    </rPh>
    <rPh sb="99" eb="101">
      <t>ヨソウ</t>
    </rPh>
    <rPh sb="105" eb="107">
      <t>ゲンザイ</t>
    </rPh>
    <rPh sb="118" eb="120">
      <t>ジュウミン</t>
    </rPh>
    <rPh sb="124" eb="126">
      <t>コウジョウ</t>
    </rPh>
    <rPh sb="126" eb="127">
      <t>オヨ</t>
    </rPh>
    <rPh sb="128" eb="130">
      <t>ケイヒ</t>
    </rPh>
    <rPh sb="130" eb="132">
      <t>サクゲン</t>
    </rPh>
    <rPh sb="133" eb="134">
      <t>ツト</t>
    </rPh>
    <rPh sb="142" eb="144">
      <t>イッソウ</t>
    </rPh>
    <rPh sb="145" eb="147">
      <t>ケイエイ</t>
    </rPh>
    <rPh sb="147" eb="149">
      <t>カイゼン</t>
    </rPh>
    <rPh sb="150" eb="151">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</si>
</sst>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0.42</c:v>
                </c:pt>
                <c:pt idx="1">
                  <c:v>0.44</c:v>
                </c:pt>
                <c:pt idx="2">
                  <c:v>0.04</c:v>
                </c:pt>
                <c:pt idx="3">
                  <c:v>0.65</c:v>
                </c:pt>
                <c:pt idx="4">
                  <c:v>1.25</c:v>
                </c:pt>
              </c:numCache>
            </c:numRef>
          </c:val>
          <c:extLst>
            <c:ext xmlns:c16="http://schemas.microsoft.com/office/drawing/2014/chart" uri="{C3380CC4-5D6E-409C-BE32-E72D297353CC}">
              <c16:uniqueId val="{00000000-CAC5-4403-9CFB-9094D5A861AE}"/>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CAC5-4403-9CFB-9094D5A861AE}"/>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59.76</c:v>
                </c:pt>
                <c:pt idx="1">
                  <c:v>58.52</c:v>
                </c:pt>
                <c:pt idx="2">
                  <c:v>74.05</c:v>
                </c:pt>
                <c:pt idx="3">
                  <c:v>74.790000000000006</c:v>
                </c:pt>
                <c:pt idx="4">
                  <c:v>74.37</c:v>
                </c:pt>
              </c:numCache>
            </c:numRef>
          </c:val>
          <c:extLst>
            <c:ext xmlns:c16="http://schemas.microsoft.com/office/drawing/2014/chart" uri="{C3380CC4-5D6E-409C-BE32-E72D297353CC}">
              <c16:uniqueId val="{00000000-5298-479D-B5D9-B5524DB2D160}"/>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5298-479D-B5D9-B5524DB2D160}"/>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95.62</c:v>
                </c:pt>
                <c:pt idx="1">
                  <c:v>96.1</c:v>
                </c:pt>
                <c:pt idx="2">
                  <c:v>95.66</c:v>
                </c:pt>
                <c:pt idx="3">
                  <c:v>95.95</c:v>
                </c:pt>
                <c:pt idx="4">
                  <c:v>95.44</c:v>
                </c:pt>
              </c:numCache>
            </c:numRef>
          </c:val>
          <c:extLst>
            <c:ext xmlns:c16="http://schemas.microsoft.com/office/drawing/2014/chart" uri="{C3380CC4-5D6E-409C-BE32-E72D297353CC}">
              <c16:uniqueId val="{00000000-A67E-4071-927B-85F2F04F193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A67E-4071-927B-85F2F04F193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118.81</c:v>
                </c:pt>
                <c:pt idx="1">
                  <c:v>105.43</c:v>
                </c:pt>
                <c:pt idx="2">
                  <c:v>108.75</c:v>
                </c:pt>
                <c:pt idx="3">
                  <c:v>117.35</c:v>
                </c:pt>
                <c:pt idx="4">
                  <c:v>115.99</c:v>
                </c:pt>
              </c:numCache>
            </c:numRef>
          </c:val>
          <c:extLst>
            <c:ext xmlns:c16="http://schemas.microsoft.com/office/drawing/2014/chart" uri="{C3380CC4-5D6E-409C-BE32-E72D297353CC}">
              <c16:uniqueId val="{00000000-CDB7-4E8D-A323-3F3FECC39999}"/>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DB7-4E8D-A323-3F3FECC39999}"/>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49.15</c:v>
                </c:pt>
                <c:pt idx="1">
                  <c:v>48.05</c:v>
                </c:pt>
                <c:pt idx="2">
                  <c:v>48.49</c:v>
                </c:pt>
                <c:pt idx="3">
                  <c:v>48.21</c:v>
                </c:pt>
                <c:pt idx="4">
                  <c:v>47.56</c:v>
                </c:pt>
              </c:numCache>
            </c:numRef>
          </c:val>
          <c:extLst>
            <c:ext xmlns:c16="http://schemas.microsoft.com/office/drawing/2014/chart" uri="{C3380CC4-5D6E-409C-BE32-E72D297353CC}">
              <c16:uniqueId val="{00000000-9D27-4D3E-B912-29C8ED81B76F}"/>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9D27-4D3E-B912-29C8ED81B76F}"/>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4.9400000000000004</c:v>
                </c:pt>
                <c:pt idx="1">
                  <c:v>6.12</c:v>
                </c:pt>
                <c:pt idx="2">
                  <c:v>21.59</c:v>
                </c:pt>
                <c:pt idx="3">
                  <c:v>21.83</c:v>
                </c:pt>
                <c:pt idx="4">
                  <c:v>25.2</c:v>
                </c:pt>
              </c:numCache>
            </c:numRef>
          </c:val>
          <c:extLst>
            <c:ext xmlns:c16="http://schemas.microsoft.com/office/drawing/2014/chart" uri="{C3380CC4-5D6E-409C-BE32-E72D297353CC}">
              <c16:uniqueId val="{00000000-0BCA-47BD-86F2-7AE21C6249A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0BCA-47BD-86F2-7AE21C6249A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A57-4BBA-B0F1-CA9FCC9800DC}"/>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FA57-4BBA-B0F1-CA9FCC9800DC}"/>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502.84</c:v>
                </c:pt>
                <c:pt idx="1">
                  <c:v>487.37</c:v>
                </c:pt>
                <c:pt idx="2">
                  <c:v>444.61</c:v>
                </c:pt>
                <c:pt idx="3">
                  <c:v>311.36</c:v>
                </c:pt>
                <c:pt idx="4">
                  <c:v>373.51</c:v>
                </c:pt>
              </c:numCache>
            </c:numRef>
          </c:val>
          <c:extLst>
            <c:ext xmlns:c16="http://schemas.microsoft.com/office/drawing/2014/chart" uri="{C3380CC4-5D6E-409C-BE32-E72D297353CC}">
              <c16:uniqueId val="{00000000-10E6-4AD5-9B7E-F6CD9169CD16}"/>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10E6-4AD5-9B7E-F6CD9169CD16}"/>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515.79</c:v>
                </c:pt>
                <c:pt idx="1">
                  <c:v>558.79</c:v>
                </c:pt>
                <c:pt idx="2">
                  <c:v>576.59</c:v>
                </c:pt>
                <c:pt idx="3">
                  <c:v>710.18</c:v>
                </c:pt>
                <c:pt idx="4">
                  <c:v>663.57</c:v>
                </c:pt>
              </c:numCache>
            </c:numRef>
          </c:val>
          <c:extLst>
            <c:ext xmlns:c16="http://schemas.microsoft.com/office/drawing/2014/chart" uri="{C3380CC4-5D6E-409C-BE32-E72D297353CC}">
              <c16:uniqueId val="{00000000-5AB6-4E91-84C0-6A800D2A852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5AB6-4E91-84C0-6A800D2A852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114.45</c:v>
                </c:pt>
                <c:pt idx="1">
                  <c:v>100.53</c:v>
                </c:pt>
                <c:pt idx="2">
                  <c:v>104.8</c:v>
                </c:pt>
                <c:pt idx="3">
                  <c:v>96.24</c:v>
                </c:pt>
                <c:pt idx="4">
                  <c:v>110.5</c:v>
                </c:pt>
              </c:numCache>
            </c:numRef>
          </c:val>
          <c:extLst>
            <c:ext xmlns:c16="http://schemas.microsoft.com/office/drawing/2014/chart" uri="{C3380CC4-5D6E-409C-BE32-E72D297353CC}">
              <c16:uniqueId val="{00000000-BE07-456D-99C8-EF8AA9CF2A16}"/>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BE07-456D-99C8-EF8AA9CF2A16}"/>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146.09</c:v>
                </c:pt>
                <c:pt idx="1">
                  <c:v>166.89</c:v>
                </c:pt>
                <c:pt idx="2">
                  <c:v>160.41999999999999</c:v>
                </c:pt>
                <c:pt idx="3">
                  <c:v>150.78</c:v>
                </c:pt>
                <c:pt idx="4">
                  <c:v>152.37</c:v>
                </c:pt>
              </c:numCache>
            </c:numRef>
          </c:val>
          <c:extLst>
            <c:ext xmlns:c16="http://schemas.microsoft.com/office/drawing/2014/chart" uri="{C3380CC4-5D6E-409C-BE32-E72D297353CC}">
              <c16:uniqueId val="{00000000-C435-408C-B554-D8A58A23566A}"/>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C435-408C-B554-D8A58A23566A}"/>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かほく市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35854</v>
      </c>
      <c r="AM8" s="45"/>
      <c r="AN8" s="45"/>
      <c r="AO8" s="45"/>
      <c r="AP8" s="45"/>
      <c r="AQ8" s="45"/>
      <c r="AR8" s="45"/>
      <c r="AS8" s="45"/>
      <c r="AT8" s="46">
        <f>データ!$S$6</f>
        <v>64.44</v>
      </c>
      <c r="AU8" s="47"/>
      <c r="AV8" s="47"/>
      <c r="AW8" s="47"/>
      <c r="AX8" s="47"/>
      <c r="AY8" s="47"/>
      <c r="AZ8" s="47"/>
      <c r="BA8" s="47"/>
      <c r="BB8" s="48">
        <f>データ!$T$6</f>
        <v>556.39</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51.48</v>
      </c>
      <c r="J10" s="47"/>
      <c r="K10" s="47"/>
      <c r="L10" s="47"/>
      <c r="M10" s="47"/>
      <c r="N10" s="47"/>
      <c r="O10" s="81"/>
      <c r="P10" s="48">
        <f>データ!$P$6</f>
        <v>99.24</v>
      </c>
      <c r="Q10" s="48"/>
      <c r="R10" s="48"/>
      <c r="S10" s="48"/>
      <c r="T10" s="48"/>
      <c r="U10" s="48"/>
      <c r="V10" s="48"/>
      <c r="W10" s="45">
        <f>データ!$Q$6</f>
        <v>3190</v>
      </c>
      <c r="X10" s="45"/>
      <c r="Y10" s="45"/>
      <c r="Z10" s="45"/>
      <c r="AA10" s="45"/>
      <c r="AB10" s="45"/>
      <c r="AC10" s="45"/>
      <c r="AD10" s="2"/>
      <c r="AE10" s="2"/>
      <c r="AF10" s="2"/>
      <c r="AG10" s="2"/>
      <c r="AH10" s="2"/>
      <c r="AI10" s="2"/>
      <c r="AJ10" s="2"/>
      <c r="AK10" s="2"/>
      <c r="AL10" s="45">
        <f>データ!$U$6</f>
        <v>35608</v>
      </c>
      <c r="AM10" s="45"/>
      <c r="AN10" s="45"/>
      <c r="AO10" s="45"/>
      <c r="AP10" s="45"/>
      <c r="AQ10" s="45"/>
      <c r="AR10" s="45"/>
      <c r="AS10" s="45"/>
      <c r="AT10" s="46">
        <f>データ!$V$6</f>
        <v>42.99</v>
      </c>
      <c r="AU10" s="47"/>
      <c r="AV10" s="47"/>
      <c r="AW10" s="47"/>
      <c r="AX10" s="47"/>
      <c r="AY10" s="47"/>
      <c r="AZ10" s="47"/>
      <c r="BA10" s="47"/>
      <c r="BB10" s="48">
        <f>データ!$W$6</f>
        <v>828.29</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111</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113</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eEsRLltOgD95xoHMcEjGKW+YOVst/ofgFOZ7j55mfIaFLHc99Ix0s4hFHVF8GNcPJzzU2Hkb1q9wwpiLJvYQuA==" saltValue="gUebP3FutuN9DMeuiRJpV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172090</v>
      </c>
      <c r="D6" s="20">
        <f t="shared" si="3"/>
        <v>46</v>
      </c>
      <c r="E6" s="20">
        <f t="shared" si="3"/>
        <v>1</v>
      </c>
      <c r="F6" s="20">
        <f t="shared" si="3"/>
        <v>0</v>
      </c>
      <c r="G6" s="20">
        <f t="shared" si="3"/>
        <v>1</v>
      </c>
      <c r="H6" s="20" t="str">
        <f t="shared" si="3"/>
        <v>石川県　かほく市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51.48</v>
      </c>
      <c r="P6" s="21">
        <f t="shared" si="3"/>
        <v>99.24</v>
      </c>
      <c r="Q6" s="21">
        <f t="shared" si="3"/>
        <v>3190</v>
      </c>
      <c r="R6" s="21">
        <f t="shared" si="3"/>
        <v>35854</v>
      </c>
      <c r="S6" s="21">
        <f t="shared" si="3"/>
        <v>64.44</v>
      </c>
      <c r="T6" s="21">
        <f t="shared" si="3"/>
        <v>556.39</v>
      </c>
      <c r="U6" s="21">
        <f t="shared" si="3"/>
        <v>35608</v>
      </c>
      <c r="V6" s="21">
        <f t="shared" si="3"/>
        <v>42.99</v>
      </c>
      <c r="W6" s="21">
        <f t="shared" si="3"/>
        <v>828.29</v>
      </c>
      <c r="X6" s="22">
        <f>IF(X7="",NA(),X7)</f>
        <v>118.81</v>
      </c>
      <c r="Y6" s="22">
        <f t="shared" ref="Y6:AG6" si="4">IF(Y7="",NA(),Y7)</f>
        <v>105.43</v>
      </c>
      <c r="Z6" s="22">
        <f t="shared" si="4"/>
        <v>108.75</v>
      </c>
      <c r="AA6" s="22">
        <f t="shared" si="4"/>
        <v>117.35</v>
      </c>
      <c r="AB6" s="22">
        <f t="shared" si="4"/>
        <v>115.99</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502.84</v>
      </c>
      <c r="AU6" s="22">
        <f t="shared" ref="AU6:BC6" si="6">IF(AU7="",NA(),AU7)</f>
        <v>487.37</v>
      </c>
      <c r="AV6" s="22">
        <f t="shared" si="6"/>
        <v>444.61</v>
      </c>
      <c r="AW6" s="22">
        <f t="shared" si="6"/>
        <v>311.36</v>
      </c>
      <c r="AX6" s="22">
        <f t="shared" si="6"/>
        <v>373.51</v>
      </c>
      <c r="AY6" s="22">
        <f t="shared" si="6"/>
        <v>357.34</v>
      </c>
      <c r="AZ6" s="22">
        <f t="shared" si="6"/>
        <v>366.03</v>
      </c>
      <c r="BA6" s="22">
        <f t="shared" si="6"/>
        <v>365.18</v>
      </c>
      <c r="BB6" s="22">
        <f t="shared" si="6"/>
        <v>327.77</v>
      </c>
      <c r="BC6" s="22">
        <f t="shared" si="6"/>
        <v>338.02</v>
      </c>
      <c r="BD6" s="21" t="str">
        <f>IF(BD7="","",IF(BD7="-","【-】","【"&amp;SUBSTITUTE(TEXT(BD7,"#,##0.00"),"-","△")&amp;"】"))</f>
        <v>【261.51】</v>
      </c>
      <c r="BE6" s="22">
        <f>IF(BE7="",NA(),BE7)</f>
        <v>515.79</v>
      </c>
      <c r="BF6" s="22">
        <f t="shared" ref="BF6:BN6" si="7">IF(BF7="",NA(),BF7)</f>
        <v>558.79</v>
      </c>
      <c r="BG6" s="22">
        <f t="shared" si="7"/>
        <v>576.59</v>
      </c>
      <c r="BH6" s="22">
        <f t="shared" si="7"/>
        <v>710.18</v>
      </c>
      <c r="BI6" s="22">
        <f t="shared" si="7"/>
        <v>663.57</v>
      </c>
      <c r="BJ6" s="22">
        <f t="shared" si="7"/>
        <v>373.69</v>
      </c>
      <c r="BK6" s="22">
        <f t="shared" si="7"/>
        <v>370.12</v>
      </c>
      <c r="BL6" s="22">
        <f t="shared" si="7"/>
        <v>371.65</v>
      </c>
      <c r="BM6" s="22">
        <f t="shared" si="7"/>
        <v>397.1</v>
      </c>
      <c r="BN6" s="22">
        <f t="shared" si="7"/>
        <v>379.91</v>
      </c>
      <c r="BO6" s="21" t="str">
        <f>IF(BO7="","",IF(BO7="-","【-】","【"&amp;SUBSTITUTE(TEXT(BO7,"#,##0.00"),"-","△")&amp;"】"))</f>
        <v>【265.16】</v>
      </c>
      <c r="BP6" s="22">
        <f>IF(BP7="",NA(),BP7)</f>
        <v>114.45</v>
      </c>
      <c r="BQ6" s="22">
        <f t="shared" ref="BQ6:BY6" si="8">IF(BQ7="",NA(),BQ7)</f>
        <v>100.53</v>
      </c>
      <c r="BR6" s="22">
        <f t="shared" si="8"/>
        <v>104.8</v>
      </c>
      <c r="BS6" s="22">
        <f t="shared" si="8"/>
        <v>96.24</v>
      </c>
      <c r="BT6" s="22">
        <f t="shared" si="8"/>
        <v>110.5</v>
      </c>
      <c r="BU6" s="22">
        <f t="shared" si="8"/>
        <v>99.87</v>
      </c>
      <c r="BV6" s="22">
        <f t="shared" si="8"/>
        <v>100.42</v>
      </c>
      <c r="BW6" s="22">
        <f t="shared" si="8"/>
        <v>98.77</v>
      </c>
      <c r="BX6" s="22">
        <f t="shared" si="8"/>
        <v>95.79</v>
      </c>
      <c r="BY6" s="22">
        <f t="shared" si="8"/>
        <v>98.3</v>
      </c>
      <c r="BZ6" s="21" t="str">
        <f>IF(BZ7="","",IF(BZ7="-","【-】","【"&amp;SUBSTITUTE(TEXT(BZ7,"#,##0.00"),"-","△")&amp;"】"))</f>
        <v>【102.35】</v>
      </c>
      <c r="CA6" s="22">
        <f>IF(CA7="",NA(),CA7)</f>
        <v>146.09</v>
      </c>
      <c r="CB6" s="22">
        <f t="shared" ref="CB6:CJ6" si="9">IF(CB7="",NA(),CB7)</f>
        <v>166.89</v>
      </c>
      <c r="CC6" s="22">
        <f t="shared" si="9"/>
        <v>160.41999999999999</v>
      </c>
      <c r="CD6" s="22">
        <f t="shared" si="9"/>
        <v>150.78</v>
      </c>
      <c r="CE6" s="22">
        <f t="shared" si="9"/>
        <v>152.37</v>
      </c>
      <c r="CF6" s="22">
        <f t="shared" si="9"/>
        <v>171.81</v>
      </c>
      <c r="CG6" s="22">
        <f t="shared" si="9"/>
        <v>171.67</v>
      </c>
      <c r="CH6" s="22">
        <f t="shared" si="9"/>
        <v>173.67</v>
      </c>
      <c r="CI6" s="22">
        <f t="shared" si="9"/>
        <v>171.13</v>
      </c>
      <c r="CJ6" s="22">
        <f t="shared" si="9"/>
        <v>173.7</v>
      </c>
      <c r="CK6" s="21" t="str">
        <f>IF(CK7="","",IF(CK7="-","【-】","【"&amp;SUBSTITUTE(TEXT(CK7,"#,##0.00"),"-","△")&amp;"】"))</f>
        <v>【167.74】</v>
      </c>
      <c r="CL6" s="22">
        <f>IF(CL7="",NA(),CL7)</f>
        <v>59.76</v>
      </c>
      <c r="CM6" s="22">
        <f t="shared" ref="CM6:CU6" si="10">IF(CM7="",NA(),CM7)</f>
        <v>58.52</v>
      </c>
      <c r="CN6" s="22">
        <f t="shared" si="10"/>
        <v>74.05</v>
      </c>
      <c r="CO6" s="22">
        <f t="shared" si="10"/>
        <v>74.790000000000006</v>
      </c>
      <c r="CP6" s="22">
        <f t="shared" si="10"/>
        <v>74.37</v>
      </c>
      <c r="CQ6" s="22">
        <f t="shared" si="10"/>
        <v>60.03</v>
      </c>
      <c r="CR6" s="22">
        <f t="shared" si="10"/>
        <v>59.74</v>
      </c>
      <c r="CS6" s="22">
        <f t="shared" si="10"/>
        <v>59.67</v>
      </c>
      <c r="CT6" s="22">
        <f t="shared" si="10"/>
        <v>60.12</v>
      </c>
      <c r="CU6" s="22">
        <f t="shared" si="10"/>
        <v>60.34</v>
      </c>
      <c r="CV6" s="21" t="str">
        <f>IF(CV7="","",IF(CV7="-","【-】","【"&amp;SUBSTITUTE(TEXT(CV7,"#,##0.00"),"-","△")&amp;"】"))</f>
        <v>【60.29】</v>
      </c>
      <c r="CW6" s="22">
        <f>IF(CW7="",NA(),CW7)</f>
        <v>95.62</v>
      </c>
      <c r="CX6" s="22">
        <f t="shared" ref="CX6:DF6" si="11">IF(CX7="",NA(),CX7)</f>
        <v>96.1</v>
      </c>
      <c r="CY6" s="22">
        <f t="shared" si="11"/>
        <v>95.66</v>
      </c>
      <c r="CZ6" s="22">
        <f t="shared" si="11"/>
        <v>95.95</v>
      </c>
      <c r="DA6" s="22">
        <f t="shared" si="11"/>
        <v>95.44</v>
      </c>
      <c r="DB6" s="22">
        <f t="shared" si="11"/>
        <v>84.81</v>
      </c>
      <c r="DC6" s="22">
        <f t="shared" si="11"/>
        <v>84.8</v>
      </c>
      <c r="DD6" s="22">
        <f t="shared" si="11"/>
        <v>84.6</v>
      </c>
      <c r="DE6" s="22">
        <f t="shared" si="11"/>
        <v>84.24</v>
      </c>
      <c r="DF6" s="22">
        <f t="shared" si="11"/>
        <v>84.19</v>
      </c>
      <c r="DG6" s="21" t="str">
        <f>IF(DG7="","",IF(DG7="-","【-】","【"&amp;SUBSTITUTE(TEXT(DG7,"#,##0.00"),"-","△")&amp;"】"))</f>
        <v>【90.12】</v>
      </c>
      <c r="DH6" s="22">
        <f>IF(DH7="",NA(),DH7)</f>
        <v>49.15</v>
      </c>
      <c r="DI6" s="22">
        <f t="shared" ref="DI6:DQ6" si="12">IF(DI7="",NA(),DI7)</f>
        <v>48.05</v>
      </c>
      <c r="DJ6" s="22">
        <f t="shared" si="12"/>
        <v>48.49</v>
      </c>
      <c r="DK6" s="22">
        <f t="shared" si="12"/>
        <v>48.21</v>
      </c>
      <c r="DL6" s="22">
        <f t="shared" si="12"/>
        <v>47.56</v>
      </c>
      <c r="DM6" s="22">
        <f t="shared" si="12"/>
        <v>47.28</v>
      </c>
      <c r="DN6" s="22">
        <f t="shared" si="12"/>
        <v>47.66</v>
      </c>
      <c r="DO6" s="22">
        <f t="shared" si="12"/>
        <v>48.17</v>
      </c>
      <c r="DP6" s="22">
        <f t="shared" si="12"/>
        <v>48.83</v>
      </c>
      <c r="DQ6" s="22">
        <f t="shared" si="12"/>
        <v>49.96</v>
      </c>
      <c r="DR6" s="21" t="str">
        <f>IF(DR7="","",IF(DR7="-","【-】","【"&amp;SUBSTITUTE(TEXT(DR7,"#,##0.00"),"-","△")&amp;"】"))</f>
        <v>【50.88】</v>
      </c>
      <c r="DS6" s="22">
        <f>IF(DS7="",NA(),DS7)</f>
        <v>4.9400000000000004</v>
      </c>
      <c r="DT6" s="22">
        <f t="shared" ref="DT6:EB6" si="13">IF(DT7="",NA(),DT7)</f>
        <v>6.12</v>
      </c>
      <c r="DU6" s="22">
        <f t="shared" si="13"/>
        <v>21.59</v>
      </c>
      <c r="DV6" s="22">
        <f t="shared" si="13"/>
        <v>21.83</v>
      </c>
      <c r="DW6" s="22">
        <f t="shared" si="13"/>
        <v>25.2</v>
      </c>
      <c r="DX6" s="22">
        <f t="shared" si="13"/>
        <v>12.19</v>
      </c>
      <c r="DY6" s="22">
        <f t="shared" si="13"/>
        <v>15.1</v>
      </c>
      <c r="DZ6" s="22">
        <f t="shared" si="13"/>
        <v>17.12</v>
      </c>
      <c r="EA6" s="22">
        <f t="shared" si="13"/>
        <v>18.18</v>
      </c>
      <c r="EB6" s="22">
        <f t="shared" si="13"/>
        <v>19.32</v>
      </c>
      <c r="EC6" s="21" t="str">
        <f>IF(EC7="","",IF(EC7="-","【-】","【"&amp;SUBSTITUTE(TEXT(EC7,"#,##0.00"),"-","△")&amp;"】"))</f>
        <v>【22.30】</v>
      </c>
      <c r="ED6" s="22">
        <f>IF(ED7="",NA(),ED7)</f>
        <v>0.42</v>
      </c>
      <c r="EE6" s="22">
        <f t="shared" ref="EE6:EM6" si="14">IF(EE7="",NA(),EE7)</f>
        <v>0.44</v>
      </c>
      <c r="EF6" s="22">
        <f t="shared" si="14"/>
        <v>0.04</v>
      </c>
      <c r="EG6" s="22">
        <f t="shared" si="14"/>
        <v>0.65</v>
      </c>
      <c r="EH6" s="22">
        <f t="shared" si="14"/>
        <v>1.25</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172090</v>
      </c>
      <c r="D7" s="24">
        <v>46</v>
      </c>
      <c r="E7" s="24">
        <v>1</v>
      </c>
      <c r="F7" s="24">
        <v>0</v>
      </c>
      <c r="G7" s="24">
        <v>1</v>
      </c>
      <c r="H7" s="24" t="s">
        <v>93</v>
      </c>
      <c r="I7" s="24" t="s">
        <v>94</v>
      </c>
      <c r="J7" s="24" t="s">
        <v>95</v>
      </c>
      <c r="K7" s="24" t="s">
        <v>96</v>
      </c>
      <c r="L7" s="24" t="s">
        <v>97</v>
      </c>
      <c r="M7" s="24" t="s">
        <v>98</v>
      </c>
      <c r="N7" s="25" t="s">
        <v>99</v>
      </c>
      <c r="O7" s="25">
        <v>51.48</v>
      </c>
      <c r="P7" s="25">
        <v>99.24</v>
      </c>
      <c r="Q7" s="25">
        <v>3190</v>
      </c>
      <c r="R7" s="25">
        <v>35854</v>
      </c>
      <c r="S7" s="25">
        <v>64.44</v>
      </c>
      <c r="T7" s="25">
        <v>556.39</v>
      </c>
      <c r="U7" s="25">
        <v>35608</v>
      </c>
      <c r="V7" s="25">
        <v>42.99</v>
      </c>
      <c r="W7" s="25">
        <v>828.29</v>
      </c>
      <c r="X7" s="25">
        <v>118.81</v>
      </c>
      <c r="Y7" s="25">
        <v>105.43</v>
      </c>
      <c r="Z7" s="25">
        <v>108.75</v>
      </c>
      <c r="AA7" s="25">
        <v>117.35</v>
      </c>
      <c r="AB7" s="25">
        <v>115.99</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502.84</v>
      </c>
      <c r="AU7" s="25">
        <v>487.37</v>
      </c>
      <c r="AV7" s="25">
        <v>444.61</v>
      </c>
      <c r="AW7" s="25">
        <v>311.36</v>
      </c>
      <c r="AX7" s="25">
        <v>373.51</v>
      </c>
      <c r="AY7" s="25">
        <v>357.34</v>
      </c>
      <c r="AZ7" s="25">
        <v>366.03</v>
      </c>
      <c r="BA7" s="25">
        <v>365.18</v>
      </c>
      <c r="BB7" s="25">
        <v>327.77</v>
      </c>
      <c r="BC7" s="25">
        <v>338.02</v>
      </c>
      <c r="BD7" s="25">
        <v>261.51</v>
      </c>
      <c r="BE7" s="25">
        <v>515.79</v>
      </c>
      <c r="BF7" s="25">
        <v>558.79</v>
      </c>
      <c r="BG7" s="25">
        <v>576.59</v>
      </c>
      <c r="BH7" s="25">
        <v>710.18</v>
      </c>
      <c r="BI7" s="25">
        <v>663.57</v>
      </c>
      <c r="BJ7" s="25">
        <v>373.69</v>
      </c>
      <c r="BK7" s="25">
        <v>370.12</v>
      </c>
      <c r="BL7" s="25">
        <v>371.65</v>
      </c>
      <c r="BM7" s="25">
        <v>397.1</v>
      </c>
      <c r="BN7" s="25">
        <v>379.91</v>
      </c>
      <c r="BO7" s="25">
        <v>265.16000000000003</v>
      </c>
      <c r="BP7" s="25">
        <v>114.45</v>
      </c>
      <c r="BQ7" s="25">
        <v>100.53</v>
      </c>
      <c r="BR7" s="25">
        <v>104.8</v>
      </c>
      <c r="BS7" s="25">
        <v>96.24</v>
      </c>
      <c r="BT7" s="25">
        <v>110.5</v>
      </c>
      <c r="BU7" s="25">
        <v>99.87</v>
      </c>
      <c r="BV7" s="25">
        <v>100.42</v>
      </c>
      <c r="BW7" s="25">
        <v>98.77</v>
      </c>
      <c r="BX7" s="25">
        <v>95.79</v>
      </c>
      <c r="BY7" s="25">
        <v>98.3</v>
      </c>
      <c r="BZ7" s="25">
        <v>102.35</v>
      </c>
      <c r="CA7" s="25">
        <v>146.09</v>
      </c>
      <c r="CB7" s="25">
        <v>166.89</v>
      </c>
      <c r="CC7" s="25">
        <v>160.41999999999999</v>
      </c>
      <c r="CD7" s="25">
        <v>150.78</v>
      </c>
      <c r="CE7" s="25">
        <v>152.37</v>
      </c>
      <c r="CF7" s="25">
        <v>171.81</v>
      </c>
      <c r="CG7" s="25">
        <v>171.67</v>
      </c>
      <c r="CH7" s="25">
        <v>173.67</v>
      </c>
      <c r="CI7" s="25">
        <v>171.13</v>
      </c>
      <c r="CJ7" s="25">
        <v>173.7</v>
      </c>
      <c r="CK7" s="25">
        <v>167.74</v>
      </c>
      <c r="CL7" s="25">
        <v>59.76</v>
      </c>
      <c r="CM7" s="25">
        <v>58.52</v>
      </c>
      <c r="CN7" s="25">
        <v>74.05</v>
      </c>
      <c r="CO7" s="25">
        <v>74.790000000000006</v>
      </c>
      <c r="CP7" s="25">
        <v>74.37</v>
      </c>
      <c r="CQ7" s="25">
        <v>60.03</v>
      </c>
      <c r="CR7" s="25">
        <v>59.74</v>
      </c>
      <c r="CS7" s="25">
        <v>59.67</v>
      </c>
      <c r="CT7" s="25">
        <v>60.12</v>
      </c>
      <c r="CU7" s="25">
        <v>60.34</v>
      </c>
      <c r="CV7" s="25">
        <v>60.29</v>
      </c>
      <c r="CW7" s="25">
        <v>95.62</v>
      </c>
      <c r="CX7" s="25">
        <v>96.1</v>
      </c>
      <c r="CY7" s="25">
        <v>95.66</v>
      </c>
      <c r="CZ7" s="25">
        <v>95.95</v>
      </c>
      <c r="DA7" s="25">
        <v>95.44</v>
      </c>
      <c r="DB7" s="25">
        <v>84.81</v>
      </c>
      <c r="DC7" s="25">
        <v>84.8</v>
      </c>
      <c r="DD7" s="25">
        <v>84.6</v>
      </c>
      <c r="DE7" s="25">
        <v>84.24</v>
      </c>
      <c r="DF7" s="25">
        <v>84.19</v>
      </c>
      <c r="DG7" s="25">
        <v>90.12</v>
      </c>
      <c r="DH7" s="25">
        <v>49.15</v>
      </c>
      <c r="DI7" s="25">
        <v>48.05</v>
      </c>
      <c r="DJ7" s="25">
        <v>48.49</v>
      </c>
      <c r="DK7" s="25">
        <v>48.21</v>
      </c>
      <c r="DL7" s="25">
        <v>47.56</v>
      </c>
      <c r="DM7" s="25">
        <v>47.28</v>
      </c>
      <c r="DN7" s="25">
        <v>47.66</v>
      </c>
      <c r="DO7" s="25">
        <v>48.17</v>
      </c>
      <c r="DP7" s="25">
        <v>48.83</v>
      </c>
      <c r="DQ7" s="25">
        <v>49.96</v>
      </c>
      <c r="DR7" s="25">
        <v>50.88</v>
      </c>
      <c r="DS7" s="25">
        <v>4.9400000000000004</v>
      </c>
      <c r="DT7" s="25">
        <v>6.12</v>
      </c>
      <c r="DU7" s="25">
        <v>21.59</v>
      </c>
      <c r="DV7" s="25">
        <v>21.83</v>
      </c>
      <c r="DW7" s="25">
        <v>25.2</v>
      </c>
      <c r="DX7" s="25">
        <v>12.19</v>
      </c>
      <c r="DY7" s="25">
        <v>15.1</v>
      </c>
      <c r="DZ7" s="25">
        <v>17.12</v>
      </c>
      <c r="EA7" s="25">
        <v>18.18</v>
      </c>
      <c r="EB7" s="25">
        <v>19.32</v>
      </c>
      <c r="EC7" s="25">
        <v>22.3</v>
      </c>
      <c r="ED7" s="25">
        <v>0.42</v>
      </c>
      <c r="EE7" s="25">
        <v>0.44</v>
      </c>
      <c r="EF7" s="25">
        <v>0.04</v>
      </c>
      <c r="EG7" s="25">
        <v>0.65</v>
      </c>
      <c r="EH7" s="25">
        <v>1.25</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2023-01-13T07:09:44Z</cp:lastPrinted>
  <dcterms:created xsi:type="dcterms:W3CDTF">2022-12-01T00:57:38Z</dcterms:created>
  <dcterms:modified xsi:type="dcterms:W3CDTF">2023-01-13T07:25:34Z</dcterms:modified>
  <cp:category/>
</cp:coreProperties>
</file>