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rrfc6n/qtQoi5fLBKNU6KM40ZBpa4yM0/RNlj+zOaFQSHUzjNPBifAfmkVBFMlsQqa3TRO0/YgYJw+iilc/E6g==" workbookSaltValue="MwlIhBSoXNdJqawuEotl3A=="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W10" i="4"/>
  <c r="I10" i="4"/>
  <c r="B10" i="4"/>
  <c r="BB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<sst xmlns="http://schemas.openxmlformats.org/spreadsheetml/2006/main" count="228" uniqueCount="113">
  <si>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</si>
  <si>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</si>
  <si>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</si>
  <si>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</si>
  <si>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</si>
  <si>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</si>
  <si>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</si>
  <si>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</si>
  <si>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</si>
  <si>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</si>
  <si>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</si>
  <si>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</si>
  <si>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</si>
  <si>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</si>
  <si>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</si>
  <si>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</si>
  <si>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</si>
  <si>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</si>
  <si>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</si>
  <si>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</si>
  <si>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</si>
  <si>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</si>
  <si>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</si>
  <si>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</si>
  <si>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</si>
  <si>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</si>
  <si>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</si>
  <si>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</si>
  <si>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</si>
  <si>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</si>
  <si>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</si>
  <si>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</si>
  <si>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</si>
  <si>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</si>
  <si>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</si>
  <si>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</si>
  <si>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</si>
  <si>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</si>
  <si>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</si>
  <si>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</si>
  <si>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</si>
  <si>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</si>
  <si>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</si>
  <si>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</si>
  <si>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</si>
  <si>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</si>
  <si>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</si>
  <si>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</si>
  <si>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</si>
  <si>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</si>
  <si>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</si>
  <si>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</si>
  <si>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</si>
  <si>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</si>
  <si>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</si>
  <si>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</si>
  <si>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</si>
  <si>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</si>
  <si>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</si>
  <si>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</si>
  <si>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</si>
  <si>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</si>
  <si>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</si>
  <si>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</si>
  <si>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</si>
  <si>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</si>
  <si>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</si>
  <si>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</si>
  <si>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</si>
  <si>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</si>
  <si>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</si>
  <si>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</si>
  <si>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</si>
  <si>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</si>
  <si>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</si>
  <si>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</si>
  <si>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</si>
  <si>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</si>
  <si>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</si>
  <si>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</si>
  <si>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</si>
  <si>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</si>
  <si>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</si>
  <si>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</si>
  <si>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</si>
  <si>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</si>
  <si>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</si>
  <si>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</si>
  <si>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</si>
  <si>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</si>
  <si>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</si>
  <si>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</si>
  <si>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</si>
  <si>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</si>
  <si>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</si>
  <si>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</si>
  <si>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</si>
  <si>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</si>
  <si>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</si>
  <si>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</si>
  <si>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</si>
  <si>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</si>
  <si>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</si>
  <si>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</si>
  <si>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</si>
  <si>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</si>
  <si>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</si>
  <si>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</si>
  <si>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</si>
  <si>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</si>
  <si>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有形固定資産減価償却率は年々増加し、管路経年化率も高止まりしており、施設及び管路の老朽化が進んでいる。
　今後、更新時期を迎える管路や施設が増加することから、優先順位を考慮し、ダウンサイジングも含め計画的な施設等の更新の平準化を実施していく。</t>
    <phoneticPr fontId="4"/>
  </si>
  <si>
    <t>　令和３年度は、コロナ禍の影響から経済活動の停滞が続き、旅館や製造業の都市活動用需要が減少したことにより赤字となった。
　人口の減少、コロナ禍による減収により、経常収支比率、料金回収率の標は悪化しており、企業債残高も多いことから、企業債の元金及び利息の償還が経営を圧迫していくと考えられる。
  施設利用率や有収率については、類似団体平均値に比べ良い数値となっているが、将来の給水量の減少を踏まえ、料金収入の確保に向けた検討が必要である。</t>
    <rPh sb="13" eb="15">
      <t>エイキョウ</t>
    </rPh>
    <rPh sb="17" eb="19">
      <t>ケイザイ</t>
    </rPh>
    <rPh sb="19" eb="21">
      <t>カツドウ</t>
    </rPh>
    <rPh sb="22" eb="24">
      <t>テイタイ</t>
    </rPh>
    <rPh sb="25" eb="26">
      <t>ツヅ</t>
    </rPh>
    <rPh sb="31" eb="33">
      <t>セイゾウ</t>
    </rPh>
    <rPh sb="33" eb="34">
      <t>ギョウ</t>
    </rPh>
    <rPh sb="80" eb="82">
      <t>ケイジョウ</t>
    </rPh>
    <rPh sb="82" eb="84">
      <t>シュウシ</t>
    </rPh>
    <rPh sb="84" eb="86">
      <t>ヒリツ</t>
    </rPh>
    <phoneticPr fontId="4"/>
  </si>
  <si>
    <t>　人口減少による給水収益の減少、施設や管路の老朽化による更新費用の増大が大きな課題となっていることに加え、コロナ禍の影響により経営は悪化したが、安全で良質な水を供給し続けるため、収支バランスの改善に向けて、今後も適切な投資と収益の確保に努め、料金改定の検討、ダウンサイジング等、施設の規模縮小や適正な施設への転換を図っていきたい。</t>
    <rPh sb="137" eb="13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</si>
</sst>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1.21</c:v>
                </c:pt>
                <c:pt idx="1">
                  <c:v>1.58</c:v>
                </c:pt>
                <c:pt idx="2">
                  <c:v>0.9</c:v>
                </c:pt>
                <c:pt idx="3">
                  <c:v>1.65</c:v>
                </c:pt>
                <c:pt idx="4">
                  <c:v>1.02</c:v>
                </c:pt>
              </c:numCache>
            </c:numRef>
          </c:val>
          <c:extLst>
            <c:ext xmlns:c16="http://schemas.microsoft.com/office/drawing/2014/chart" uri="{C3380CC4-5D6E-409C-BE32-E72D297353CC}">
              <c16:uniqueId val="{00000000-D069-46F8-8B4F-C168E59646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069-46F8-8B4F-C168E59646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73.12</c:v>
                </c:pt>
                <c:pt idx="1">
                  <c:v>71.73</c:v>
                </c:pt>
                <c:pt idx="2">
                  <c:v>68.72</c:v>
                </c:pt>
                <c:pt idx="3">
                  <c:v>64.44</c:v>
                </c:pt>
                <c:pt idx="4">
                  <c:v>62.04</c:v>
                </c:pt>
              </c:numCache>
            </c:numRef>
          </c:val>
          <c:extLst>
            <c:ext xmlns:c16="http://schemas.microsoft.com/office/drawing/2014/chart" uri="{C3380CC4-5D6E-409C-BE32-E72D297353CC}">
              <c16:uniqueId val="{00000000-9593-4916-A38C-A32FB6F852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593-4916-A38C-A32FB6F852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87.82</c:v>
                </c:pt>
                <c:pt idx="1">
                  <c:v>88.39</c:v>
                </c:pt>
                <c:pt idx="2">
                  <c:v>89.67</c:v>
                </c:pt>
                <c:pt idx="3">
                  <c:v>90.11</c:v>
                </c:pt>
                <c:pt idx="4">
                  <c:v>91.41</c:v>
                </c:pt>
              </c:numCache>
            </c:numRef>
          </c:val>
          <c:extLst>
            <c:ext xmlns:c16="http://schemas.microsoft.com/office/drawing/2014/chart" uri="{C3380CC4-5D6E-409C-BE32-E72D297353CC}">
              <c16:uniqueId val="{00000000-063E-4CBE-8FF2-61DBFDABCA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63E-4CBE-8FF2-61DBFDABCA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104.67</c:v>
                </c:pt>
                <c:pt idx="1">
                  <c:v>105.61</c:v>
                </c:pt>
                <c:pt idx="2">
                  <c:v>105.55</c:v>
                </c:pt>
                <c:pt idx="3">
                  <c:v>100.07</c:v>
                </c:pt>
                <c:pt idx="4">
                  <c:v>97.71</c:v>
                </c:pt>
              </c:numCache>
            </c:numRef>
          </c:val>
          <c:extLst>
            <c:ext xmlns:c16="http://schemas.microsoft.com/office/drawing/2014/chart" uri="{C3380CC4-5D6E-409C-BE32-E72D297353CC}">
              <c16:uniqueId val="{00000000-A961-448A-A002-AC26130D54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961-448A-A002-AC26130D54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52.04</c:v>
                </c:pt>
                <c:pt idx="1">
                  <c:v>53.37</c:v>
                </c:pt>
                <c:pt idx="2">
                  <c:v>54.54</c:v>
                </c:pt>
                <c:pt idx="3">
                  <c:v>55.65</c:v>
                </c:pt>
                <c:pt idx="4">
                  <c:v>57.03</c:v>
                </c:pt>
              </c:numCache>
            </c:numRef>
          </c:val>
          <c:extLst>
            <c:ext xmlns:c16="http://schemas.microsoft.com/office/drawing/2014/chart" uri="{C3380CC4-5D6E-409C-BE32-E72D297353CC}">
              <c16:uniqueId val="{00000000-FAF9-4D9A-B776-712FB6E554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AF9-4D9A-B776-712FB6E554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5.36</c:v>
                </c:pt>
                <c:pt idx="1">
                  <c:v>13.05</c:v>
                </c:pt>
                <c:pt idx="2">
                  <c:v>13.75</c:v>
                </c:pt>
                <c:pt idx="3">
                  <c:v>13.18</c:v>
                </c:pt>
                <c:pt idx="4">
                  <c:v>13.46</c:v>
                </c:pt>
              </c:numCache>
            </c:numRef>
          </c:val>
          <c:extLst>
            <c:ext xmlns:c16="http://schemas.microsoft.com/office/drawing/2014/chart" uri="{C3380CC4-5D6E-409C-BE32-E72D297353CC}">
              <c16:uniqueId val="{00000000-8D69-4457-81FD-76592D73F2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D69-4457-81FD-76592D73F2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4-4716-98AD-2CE328F49A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C14-4716-98AD-2CE328F49A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221.87</c:v>
                </c:pt>
                <c:pt idx="1">
                  <c:v>258.76</c:v>
                </c:pt>
                <c:pt idx="2">
                  <c:v>299.3</c:v>
                </c:pt>
                <c:pt idx="3">
                  <c:v>256.58999999999997</c:v>
                </c:pt>
                <c:pt idx="4">
                  <c:v>273.20999999999998</c:v>
                </c:pt>
              </c:numCache>
            </c:numRef>
          </c:val>
          <c:extLst>
            <c:ext xmlns:c16="http://schemas.microsoft.com/office/drawing/2014/chart" uri="{C3380CC4-5D6E-409C-BE32-E72D297353CC}">
              <c16:uniqueId val="{00000000-BE14-4908-97AF-9BCAF22170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E14-4908-97AF-9BCAF22170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628.30999999999995</c:v>
                </c:pt>
                <c:pt idx="1">
                  <c:v>631.87</c:v>
                </c:pt>
                <c:pt idx="2">
                  <c:v>639.09</c:v>
                </c:pt>
                <c:pt idx="3">
                  <c:v>660.96</c:v>
                </c:pt>
                <c:pt idx="4">
                  <c:v>664.55</c:v>
                </c:pt>
              </c:numCache>
            </c:numRef>
          </c:val>
          <c:extLst>
            <c:ext xmlns:c16="http://schemas.microsoft.com/office/drawing/2014/chart" uri="{C3380CC4-5D6E-409C-BE32-E72D297353CC}">
              <c16:uniqueId val="{00000000-0121-4601-A912-FDBF36F335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121-4601-A912-FDBF36F335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104.2</c:v>
                </c:pt>
                <c:pt idx="2">
                  <c:v>104.1</c:v>
                </c:pt>
                <c:pt idx="3">
                  <c:v>98.08</c:v>
                </c:pt>
                <c:pt idx="4">
                  <c:v>95.64</c:v>
                </c:pt>
              </c:numCache>
            </c:numRef>
          </c:val>
          <c:extLst>
            <c:ext xmlns:c16="http://schemas.microsoft.com/office/drawing/2014/chart" uri="{C3380CC4-5D6E-409C-BE32-E72D297353CC}">
              <c16:uniqueId val="{00000000-F7B6-4DE3-9389-3D42D733E3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7B6-4DE3-9389-3D42D733E3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189.59</c:v>
                </c:pt>
                <c:pt idx="1">
                  <c:v>188.11</c:v>
                </c:pt>
                <c:pt idx="2">
                  <c:v>188.84</c:v>
                </c:pt>
                <c:pt idx="3">
                  <c:v>200.28</c:v>
                </c:pt>
                <c:pt idx="4">
                  <c:v>206.63</c:v>
                </c:pt>
              </c:numCache>
            </c:numRef>
          </c:val>
          <c:extLst>
            <c:ext xmlns:c16="http://schemas.microsoft.com/office/drawing/2014/chart" uri="{C3380CC4-5D6E-409C-BE32-E72D297353CC}">
              <c16:uniqueId val="{00000000-1FC8-457D-9D10-5A3457698D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1FC8-457D-9D10-5A3457698D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加賀市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64276</v>
      </c>
      <c r="AM8" s="66"/>
      <c r="AN8" s="66"/>
      <c r="AO8" s="66"/>
      <c r="AP8" s="66"/>
      <c r="AQ8" s="66"/>
      <c r="AR8" s="66"/>
      <c r="AS8" s="66"/>
      <c r="AT8" s="37">
        <f>データ!$S$6</f>
        <v>305.87</v>
      </c>
      <c r="AU8" s="38"/>
      <c r="AV8" s="38"/>
      <c r="AW8" s="38"/>
      <c r="AX8" s="38"/>
      <c r="AY8" s="38"/>
      <c r="AZ8" s="38"/>
      <c r="BA8" s="38"/>
      <c r="BB8" s="55">
        <f>データ!$T$6</f>
        <v>210.14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46.77</v>
      </c>
      <c r="J10" s="38"/>
      <c r="K10" s="38"/>
      <c r="L10" s="38"/>
      <c r="M10" s="38"/>
      <c r="N10" s="38"/>
      <c r="O10" s="65"/>
      <c r="P10" s="55">
        <f>データ!$P$6</f>
        <v>99.99</v>
      </c>
      <c r="Q10" s="55"/>
      <c r="R10" s="55"/>
      <c r="S10" s="55"/>
      <c r="T10" s="55"/>
      <c r="U10" s="55"/>
      <c r="V10" s="55"/>
      <c r="W10" s="66">
        <f>データ!$Q$6</f>
        <v>3251</v>
      </c>
      <c r="X10" s="66"/>
      <c r="Y10" s="66"/>
      <c r="Z10" s="66"/>
      <c r="AA10" s="66"/>
      <c r="AB10" s="66"/>
      <c r="AC10" s="66"/>
      <c r="AD10" s="2"/>
      <c r="AE10" s="2"/>
      <c r="AF10" s="2"/>
      <c r="AG10" s="2"/>
      <c r="AH10" s="2"/>
      <c r="AI10" s="2"/>
      <c r="AJ10" s="2"/>
      <c r="AK10" s="2"/>
      <c r="AL10" s="66">
        <f>データ!$U$6</f>
        <v>63825</v>
      </c>
      <c r="AM10" s="66"/>
      <c r="AN10" s="66"/>
      <c r="AO10" s="66"/>
      <c r="AP10" s="66"/>
      <c r="AQ10" s="66"/>
      <c r="AR10" s="66"/>
      <c r="AS10" s="66"/>
      <c r="AT10" s="37">
        <f>データ!$V$6</f>
        <v>55.83</v>
      </c>
      <c r="AU10" s="38"/>
      <c r="AV10" s="38"/>
      <c r="AW10" s="38"/>
      <c r="AX10" s="38"/>
      <c r="AY10" s="38"/>
      <c r="AZ10" s="38"/>
      <c r="BA10" s="38"/>
      <c r="BB10" s="55">
        <f>データ!$W$6</f>
        <v>1143.2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m/hkwI4nQceXi1i3qNcm1kjcWpahsgF0JUpUXpzs7PtDj/TZFz4HLy2XFEbVd9E+oI7GEZmu4Yh+CTYF+FRvA==" saltValue="D51k1FPaN4ut1H2bef6Q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172065</v>
      </c>
      <c r="D6" s="20">
        <f t="shared" si="3"/>
        <v>46</v>
      </c>
      <c r="E6" s="20">
        <f t="shared" si="3"/>
        <v>1</v>
      </c>
      <c r="F6" s="20">
        <f t="shared" si="3"/>
        <v>0</v>
      </c>
      <c r="G6" s="20">
        <f t="shared" si="3"/>
        <v>1</v>
      </c>
      <c r="H6" s="20" t="str">
        <f t="shared" si="3"/>
        <v>石川県　加賀市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46.77</v>
      </c>
      <c r="P6" s="21">
        <f t="shared" si="3"/>
        <v>99.99</v>
      </c>
      <c r="Q6" s="21">
        <f t="shared" si="3"/>
        <v>3251</v>
      </c>
      <c r="R6" s="21">
        <f t="shared" si="3"/>
        <v>64276</v>
      </c>
      <c r="S6" s="21">
        <f t="shared" si="3"/>
        <v>305.87</v>
      </c>
      <c r="T6" s="21">
        <f t="shared" si="3"/>
        <v>210.14</v>
      </c>
      <c r="U6" s="21">
        <f t="shared" si="3"/>
        <v>63825</v>
      </c>
      <c r="V6" s="21">
        <f t="shared" si="3"/>
        <v>55.83</v>
      </c>
      <c r="W6" s="21">
        <f t="shared" si="3"/>
        <v>1143.2</v>
      </c>
      <c r="X6" s="22">
        <f>IF(X7="",NA(),X7)</f>
        <v>104.67</v>
      </c>
      <c r="Y6" s="22">
        <f t="shared" ref="Y6:AG6" si="4">IF(Y7="",NA(),Y7)</f>
        <v>105.61</v>
      </c>
      <c r="Z6" s="22">
        <f t="shared" si="4"/>
        <v>105.55</v>
      </c>
      <c r="AA6" s="22">
        <f t="shared" si="4"/>
        <v>100.07</v>
      </c>
      <c r="AB6" s="22">
        <f t="shared" si="4"/>
        <v>97.71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221.87</v>
      </c>
      <c r="AU6" s="22">
        <f t="shared" ref="AU6:BC6" si="6">IF(AU7="",NA(),AU7)</f>
        <v>258.76</v>
      </c>
      <c r="AV6" s="22">
        <f t="shared" si="6"/>
        <v>299.3</v>
      </c>
      <c r="AW6" s="22">
        <f t="shared" si="6"/>
        <v>256.58999999999997</v>
      </c>
      <c r="AX6" s="22">
        <f t="shared" si="6"/>
        <v>273.20999999999998</v>
      </c>
      <c r="AY6" s="22">
        <f t="shared" si="6"/>
        <v>355.5</v>
      </c>
      <c r="AZ6" s="22">
        <f t="shared" si="6"/>
        <v>349.83</v>
      </c>
      <c r="BA6" s="22">
        <f t="shared" si="6"/>
        <v>360.86</v>
      </c>
      <c r="BB6" s="22">
        <f t="shared" si="6"/>
        <v>350.79</v>
      </c>
      <c r="BC6" s="22">
        <f t="shared" si="6"/>
        <v>354.57</v>
      </c>
      <c r="BD6" s="21" t="str">
        <f>IF(BD7="","",IF(BD7="-","【-】","【"&amp;SUBSTITUTE(TEXT(BD7,"#,##0.00"),"-","△")&amp;"】"))</f>
        <v>【261.51】</v>
      </c>
      <c r="BE6" s="22">
        <f>IF(BE7="",NA(),BE7)</f>
        <v>628.30999999999995</v>
      </c>
      <c r="BF6" s="22">
        <f t="shared" ref="BF6:BN6" si="7">IF(BF7="",NA(),BF7)</f>
        <v>631.87</v>
      </c>
      <c r="BG6" s="22">
        <f t="shared" si="7"/>
        <v>639.09</v>
      </c>
      <c r="BH6" s="22">
        <f t="shared" si="7"/>
        <v>660.96</v>
      </c>
      <c r="BI6" s="22">
        <f t="shared" si="7"/>
        <v>664.55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103.03</v>
      </c>
      <c r="BQ6" s="22">
        <f t="shared" ref="BQ6:BY6" si="8">IF(BQ7="",NA(),BQ7)</f>
        <v>104.2</v>
      </c>
      <c r="BR6" s="22">
        <f t="shared" si="8"/>
        <v>104.1</v>
      </c>
      <c r="BS6" s="22">
        <f t="shared" si="8"/>
        <v>98.08</v>
      </c>
      <c r="BT6" s="22">
        <f t="shared" si="8"/>
        <v>95.64</v>
      </c>
      <c r="BU6" s="22">
        <f t="shared" si="8"/>
        <v>104.57</v>
      </c>
      <c r="BV6" s="22">
        <f t="shared" si="8"/>
        <v>103.54</v>
      </c>
      <c r="BW6" s="22">
        <f t="shared" si="8"/>
        <v>103.32</v>
      </c>
      <c r="BX6" s="22">
        <f t="shared" si="8"/>
        <v>100.85</v>
      </c>
      <c r="BY6" s="22">
        <f t="shared" si="8"/>
        <v>103.79</v>
      </c>
      <c r="BZ6" s="21" t="str">
        <f>IF(BZ7="","",IF(BZ7="-","【-】","【"&amp;SUBSTITUTE(TEXT(BZ7,"#,##0.00"),"-","△")&amp;"】"))</f>
        <v>【102.35】</v>
      </c>
      <c r="CA6" s="22">
        <f>IF(CA7="",NA(),CA7)</f>
        <v>189.59</v>
      </c>
      <c r="CB6" s="22">
        <f t="shared" ref="CB6:CJ6" si="9">IF(CB7="",NA(),CB7)</f>
        <v>188.11</v>
      </c>
      <c r="CC6" s="22">
        <f t="shared" si="9"/>
        <v>188.84</v>
      </c>
      <c r="CD6" s="22">
        <f t="shared" si="9"/>
        <v>200.28</v>
      </c>
      <c r="CE6" s="22">
        <f t="shared" si="9"/>
        <v>206.63</v>
      </c>
      <c r="CF6" s="22">
        <f t="shared" si="9"/>
        <v>165.47</v>
      </c>
      <c r="CG6" s="22">
        <f t="shared" si="9"/>
        <v>167.46</v>
      </c>
      <c r="CH6" s="22">
        <f t="shared" si="9"/>
        <v>168.56</v>
      </c>
      <c r="CI6" s="22">
        <f t="shared" si="9"/>
        <v>167.1</v>
      </c>
      <c r="CJ6" s="22">
        <f t="shared" si="9"/>
        <v>167.86</v>
      </c>
      <c r="CK6" s="21" t="str">
        <f>IF(CK7="","",IF(CK7="-","【-】","【"&amp;SUBSTITUTE(TEXT(CK7,"#,##0.00"),"-","△")&amp;"】"))</f>
        <v>【167.74】</v>
      </c>
      <c r="CL6" s="22">
        <f>IF(CL7="",NA(),CL7)</f>
        <v>73.12</v>
      </c>
      <c r="CM6" s="22">
        <f t="shared" ref="CM6:CU6" si="10">IF(CM7="",NA(),CM7)</f>
        <v>71.73</v>
      </c>
      <c r="CN6" s="22">
        <f t="shared" si="10"/>
        <v>68.72</v>
      </c>
      <c r="CO6" s="22">
        <f t="shared" si="10"/>
        <v>64.44</v>
      </c>
      <c r="CP6" s="22">
        <f t="shared" si="10"/>
        <v>62.04</v>
      </c>
      <c r="CQ6" s="22">
        <f t="shared" si="10"/>
        <v>59.74</v>
      </c>
      <c r="CR6" s="22">
        <f t="shared" si="10"/>
        <v>59.46</v>
      </c>
      <c r="CS6" s="22">
        <f t="shared" si="10"/>
        <v>59.51</v>
      </c>
      <c r="CT6" s="22">
        <f t="shared" si="10"/>
        <v>59.91</v>
      </c>
      <c r="CU6" s="22">
        <f t="shared" si="10"/>
        <v>59.4</v>
      </c>
      <c r="CV6" s="21" t="str">
        <f>IF(CV7="","",IF(CV7="-","【-】","【"&amp;SUBSTITUTE(TEXT(CV7,"#,##0.00"),"-","△")&amp;"】"))</f>
        <v>【60.29】</v>
      </c>
      <c r="CW6" s="22">
        <f>IF(CW7="",NA(),CW7)</f>
        <v>87.82</v>
      </c>
      <c r="CX6" s="22">
        <f t="shared" ref="CX6:DF6" si="11">IF(CX7="",NA(),CX7)</f>
        <v>88.39</v>
      </c>
      <c r="CY6" s="22">
        <f t="shared" si="11"/>
        <v>89.67</v>
      </c>
      <c r="CZ6" s="22">
        <f t="shared" si="11"/>
        <v>90.11</v>
      </c>
      <c r="DA6" s="22">
        <f t="shared" si="11"/>
        <v>91.41</v>
      </c>
      <c r="DB6" s="22">
        <f t="shared" si="11"/>
        <v>87.28</v>
      </c>
      <c r="DC6" s="22">
        <f t="shared" si="11"/>
        <v>87.41</v>
      </c>
      <c r="DD6" s="22">
        <f t="shared" si="11"/>
        <v>87.08</v>
      </c>
      <c r="DE6" s="22">
        <f t="shared" si="11"/>
        <v>87.26</v>
      </c>
      <c r="DF6" s="22">
        <f t="shared" si="11"/>
        <v>87.57</v>
      </c>
      <c r="DG6" s="21" t="str">
        <f>IF(DG7="","",IF(DG7="-","【-】","【"&amp;SUBSTITUTE(TEXT(DG7,"#,##0.00"),"-","△")&amp;"】"))</f>
        <v>【90.12】</v>
      </c>
      <c r="DH6" s="22">
        <f>IF(DH7="",NA(),DH7)</f>
        <v>52.04</v>
      </c>
      <c r="DI6" s="22">
        <f t="shared" ref="DI6:DQ6" si="12">IF(DI7="",NA(),DI7)</f>
        <v>53.37</v>
      </c>
      <c r="DJ6" s="22">
        <f t="shared" si="12"/>
        <v>54.54</v>
      </c>
      <c r="DK6" s="22">
        <f t="shared" si="12"/>
        <v>55.65</v>
      </c>
      <c r="DL6" s="22">
        <f t="shared" si="12"/>
        <v>57.03</v>
      </c>
      <c r="DM6" s="22">
        <f t="shared" si="12"/>
        <v>46.94</v>
      </c>
      <c r="DN6" s="22">
        <f t="shared" si="12"/>
        <v>47.62</v>
      </c>
      <c r="DO6" s="22">
        <f t="shared" si="12"/>
        <v>48.55</v>
      </c>
      <c r="DP6" s="22">
        <f t="shared" si="12"/>
        <v>49.2</v>
      </c>
      <c r="DQ6" s="22">
        <f t="shared" si="12"/>
        <v>50.01</v>
      </c>
      <c r="DR6" s="21" t="str">
        <f>IF(DR7="","",IF(DR7="-","【-】","【"&amp;SUBSTITUTE(TEXT(DR7,"#,##0.00"),"-","△")&amp;"】"))</f>
        <v>【50.88】</v>
      </c>
      <c r="DS6" s="22">
        <f>IF(DS7="",NA(),DS7)</f>
        <v>5.36</v>
      </c>
      <c r="DT6" s="22">
        <f t="shared" ref="DT6:EB6" si="13">IF(DT7="",NA(),DT7)</f>
        <v>13.05</v>
      </c>
      <c r="DU6" s="22">
        <f t="shared" si="13"/>
        <v>13.75</v>
      </c>
      <c r="DV6" s="22">
        <f t="shared" si="13"/>
        <v>13.18</v>
      </c>
      <c r="DW6" s="22">
        <f t="shared" si="13"/>
        <v>13.46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1.21</v>
      </c>
      <c r="EE6" s="22">
        <f t="shared" ref="EE6:EM6" si="14">IF(EE7="",NA(),EE7)</f>
        <v>1.58</v>
      </c>
      <c r="EF6" s="22">
        <f t="shared" si="14"/>
        <v>0.9</v>
      </c>
      <c r="EG6" s="22">
        <f t="shared" si="14"/>
        <v>1.65</v>
      </c>
      <c r="EH6" s="22">
        <f t="shared" si="14"/>
        <v>1.02</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172065</v>
      </c>
      <c r="D7" s="24">
        <v>46</v>
      </c>
      <c r="E7" s="24">
        <v>1</v>
      </c>
      <c r="F7" s="24">
        <v>0</v>
      </c>
      <c r="G7" s="24">
        <v>1</v>
      </c>
      <c r="H7" s="24" t="s">
        <v>93</v>
      </c>
      <c r="I7" s="24" t="s">
        <v>94</v>
      </c>
      <c r="J7" s="24" t="s">
        <v>95</v>
      </c>
      <c r="K7" s="24" t="s">
        <v>96</v>
      </c>
      <c r="L7" s="24" t="s">
        <v>97</v>
      </c>
      <c r="M7" s="24" t="s">
        <v>98</v>
      </c>
      <c r="N7" s="25" t="s">
        <v>99</v>
      </c>
      <c r="O7" s="25">
        <v>46.77</v>
      </c>
      <c r="P7" s="25">
        <v>99.99</v>
      </c>
      <c r="Q7" s="25">
        <v>3251</v>
      </c>
      <c r="R7" s="25">
        <v>64276</v>
      </c>
      <c r="S7" s="25">
        <v>305.87</v>
      </c>
      <c r="T7" s="25">
        <v>210.14</v>
      </c>
      <c r="U7" s="25">
        <v>63825</v>
      </c>
      <c r="V7" s="25">
        <v>55.83</v>
      </c>
      <c r="W7" s="25">
        <v>1143.2</v>
      </c>
      <c r="X7" s="25">
        <v>104.67</v>
      </c>
      <c r="Y7" s="25">
        <v>105.61</v>
      </c>
      <c r="Z7" s="25">
        <v>105.55</v>
      </c>
      <c r="AA7" s="25">
        <v>100.07</v>
      </c>
      <c r="AB7" s="25">
        <v>97.71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221.87</v>
      </c>
      <c r="AU7" s="25">
        <v>258.76</v>
      </c>
      <c r="AV7" s="25">
        <v>299.3</v>
      </c>
      <c r="AW7" s="25">
        <v>256.58999999999997</v>
      </c>
      <c r="AX7" s="25">
        <v>273.20999999999998</v>
      </c>
      <c r="AY7" s="25">
        <v>355.5</v>
      </c>
      <c r="AZ7" s="25">
        <v>349.83</v>
      </c>
      <c r="BA7" s="25">
        <v>360.86</v>
      </c>
      <c r="BB7" s="25">
        <v>350.79</v>
      </c>
      <c r="BC7" s="25">
        <v>354.57</v>
      </c>
      <c r="BD7" s="25">
        <v>261.51</v>
      </c>
      <c r="BE7" s="25">
        <v>628.30999999999995</v>
      </c>
      <c r="BF7" s="25">
        <v>631.87</v>
      </c>
      <c r="BG7" s="25">
        <v>639.09</v>
      </c>
      <c r="BH7" s="25">
        <v>660.96</v>
      </c>
      <c r="BI7" s="25">
        <v>664.55</v>
      </c>
      <c r="BJ7" s="25">
        <v>312.58</v>
      </c>
      <c r="BK7" s="25">
        <v>314.87</v>
      </c>
      <c r="BL7" s="25">
        <v>309.27999999999997</v>
      </c>
      <c r="BM7" s="25">
        <v>322.92</v>
      </c>
      <c r="BN7" s="25">
        <v>303.45999999999998</v>
      </c>
      <c r="BO7" s="25">
        <v>265.16000000000003</v>
      </c>
      <c r="BP7" s="25">
        <v>103.03</v>
      </c>
      <c r="BQ7" s="25">
        <v>104.2</v>
      </c>
      <c r="BR7" s="25">
        <v>104.1</v>
      </c>
      <c r="BS7" s="25">
        <v>98.08</v>
      </c>
      <c r="BT7" s="25">
        <v>95.64</v>
      </c>
      <c r="BU7" s="25">
        <v>104.57</v>
      </c>
      <c r="BV7" s="25">
        <v>103.54</v>
      </c>
      <c r="BW7" s="25">
        <v>103.32</v>
      </c>
      <c r="BX7" s="25">
        <v>100.85</v>
      </c>
      <c r="BY7" s="25">
        <v>103.79</v>
      </c>
      <c r="BZ7" s="25">
        <v>102.35</v>
      </c>
      <c r="CA7" s="25">
        <v>189.59</v>
      </c>
      <c r="CB7" s="25">
        <v>188.11</v>
      </c>
      <c r="CC7" s="25">
        <v>188.84</v>
      </c>
      <c r="CD7" s="25">
        <v>200.28</v>
      </c>
      <c r="CE7" s="25">
        <v>206.63</v>
      </c>
      <c r="CF7" s="25">
        <v>165.47</v>
      </c>
      <c r="CG7" s="25">
        <v>167.46</v>
      </c>
      <c r="CH7" s="25">
        <v>168.56</v>
      </c>
      <c r="CI7" s="25">
        <v>167.1</v>
      </c>
      <c r="CJ7" s="25">
        <v>167.86</v>
      </c>
      <c r="CK7" s="25">
        <v>167.74</v>
      </c>
      <c r="CL7" s="25">
        <v>73.12</v>
      </c>
      <c r="CM7" s="25">
        <v>71.73</v>
      </c>
      <c r="CN7" s="25">
        <v>68.72</v>
      </c>
      <c r="CO7" s="25">
        <v>64.44</v>
      </c>
      <c r="CP7" s="25">
        <v>62.04</v>
      </c>
      <c r="CQ7" s="25">
        <v>59.74</v>
      </c>
      <c r="CR7" s="25">
        <v>59.46</v>
      </c>
      <c r="CS7" s="25">
        <v>59.51</v>
      </c>
      <c r="CT7" s="25">
        <v>59.91</v>
      </c>
      <c r="CU7" s="25">
        <v>59.4</v>
      </c>
      <c r="CV7" s="25">
        <v>60.29</v>
      </c>
      <c r="CW7" s="25">
        <v>87.82</v>
      </c>
      <c r="CX7" s="25">
        <v>88.39</v>
      </c>
      <c r="CY7" s="25">
        <v>89.67</v>
      </c>
      <c r="CZ7" s="25">
        <v>90.11</v>
      </c>
      <c r="DA7" s="25">
        <v>91.41</v>
      </c>
      <c r="DB7" s="25">
        <v>87.28</v>
      </c>
      <c r="DC7" s="25">
        <v>87.41</v>
      </c>
      <c r="DD7" s="25">
        <v>87.08</v>
      </c>
      <c r="DE7" s="25">
        <v>87.26</v>
      </c>
      <c r="DF7" s="25">
        <v>87.57</v>
      </c>
      <c r="DG7" s="25">
        <v>90.12</v>
      </c>
      <c r="DH7" s="25">
        <v>52.04</v>
      </c>
      <c r="DI7" s="25">
        <v>53.37</v>
      </c>
      <c r="DJ7" s="25">
        <v>54.54</v>
      </c>
      <c r="DK7" s="25">
        <v>55.65</v>
      </c>
      <c r="DL7" s="25">
        <v>57.03</v>
      </c>
      <c r="DM7" s="25">
        <v>46.94</v>
      </c>
      <c r="DN7" s="25">
        <v>47.62</v>
      </c>
      <c r="DO7" s="25">
        <v>48.55</v>
      </c>
      <c r="DP7" s="25">
        <v>49.2</v>
      </c>
      <c r="DQ7" s="25">
        <v>50.01</v>
      </c>
      <c r="DR7" s="25">
        <v>50.88</v>
      </c>
      <c r="DS7" s="25">
        <v>5.36</v>
      </c>
      <c r="DT7" s="25">
        <v>13.05</v>
      </c>
      <c r="DU7" s="25">
        <v>13.75</v>
      </c>
      <c r="DV7" s="25">
        <v>13.18</v>
      </c>
      <c r="DW7" s="25">
        <v>13.46</v>
      </c>
      <c r="DX7" s="25">
        <v>14.48</v>
      </c>
      <c r="DY7" s="25">
        <v>16.27</v>
      </c>
      <c r="DZ7" s="25">
        <v>17.11</v>
      </c>
      <c r="EA7" s="25">
        <v>18.329999999999998</v>
      </c>
      <c r="EB7" s="25">
        <v>20.27</v>
      </c>
      <c r="EC7" s="25">
        <v>22.3</v>
      </c>
      <c r="ED7" s="25">
        <v>1.21</v>
      </c>
      <c r="EE7" s="25">
        <v>1.58</v>
      </c>
      <c r="EF7" s="25">
        <v>0.9</v>
      </c>
      <c r="EG7" s="25">
        <v>1.65</v>
      </c>
      <c r="EH7" s="25">
        <v>1.02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2023-01-30T02:00:19Z</cp:lastPrinted>
  <dcterms:created xsi:type="dcterms:W3CDTF">2022-12-01T00:57:37Z</dcterms:created>
  <dcterms:modified xsi:type="dcterms:W3CDTF">2023-01-30T02:01:01Z</dcterms:modified>
  <cp:category/>
</cp:coreProperties>
</file>