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22.101.100\sangyou\上下水道局\02_庶務係\15_照会・通知\R4照会\10_公営企業に係る経営比較分析表（R3年度決算）の分析等について\【経営比較分析表】2021_172049_46_1718\"/>
    </mc:Choice>
  </mc:AlternateContent>
  <xr:revisionPtr revIDLastSave="0" documentId="13_ncr:1_{21869428-B385-42CA-8AAB-E0628F0C9CE6}" xr6:coauthVersionLast="47" xr6:coauthVersionMax="47" xr10:uidLastSave="{00000000-0000-0000-0000-000000000000}"/>
  <workbookProtection workbookAlgorithmName="SHA-512" workbookHashValue="fwZLiCTtUSmflJqlMVNKSHQdZl/x8Tj25kkXCoMUWkagmQJjb5fVYyaenSkbgkHEDfEGrg5wPycCpS/9ZnRiKw==" workbookSaltValue="tMPGzseInM8nvtBP9LfMPQ==" workbookSpinCount="100000" lockStructure="1"/>
  <bookViews>
    <workbookView xWindow="0" yWindow="0" windowWidth="28800" windowHeight="156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W10" i="4"/>
  <c r="BB8" i="4"/>
</calcChain>
</file>

<file path=xl/sharedStrings.xml><?xml version="1.0" encoding="utf-8"?>
<sst xmlns="http://schemas.openxmlformats.org/spreadsheetml/2006/main" count="253" uniqueCount="115">
  <si>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</si>
  <si>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</si>
  <si>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</si>
  <si>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</si>
  <si>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</si>
  <si>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</si>
  <si>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</si>
  <si>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</si>
  <si>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</si>
  <si>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</si>
  <si>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</si>
  <si>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</si>
  <si>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</si>
  <si>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</si>
  <si>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</si>
  <si>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</si>
  <si>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</si>
  <si>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</si>
  <si>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</si>
  <si>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</si>
  <si>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</si>
  <si>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</si>
  <si>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</si>
  <si>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</si>
  <si>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</si>
  <si>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</si>
  <si>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</si>
  <si>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</si>
  <si>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</si>
  <si>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</si>
  <si>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</si>
  <si>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</si>
  <si>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</si>
  <si>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</si>
  <si>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</si>
  <si>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</si>
  <si>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</si>
  <si>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</si>
  <si>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</si>
  <si>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</si>
  <si>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</si>
  <si>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</si>
  <si>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</si>
  <si>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</si>
  <si>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</si>
  <si>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</si>
  <si>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</si>
  <si>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</si>
  <si>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</si>
  <si>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</si>
  <si>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</si>
  <si>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</si>
  <si>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</si>
  <si>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</si>
  <si>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</si>
  <si>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</si>
  <si>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</si>
  <si>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</si>
  <si>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</si>
  <si>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</si>
  <si>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</si>
  <si>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</si>
  <si>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</si>
  <si>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</si>
  <si>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</si>
  <si>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</si>
  <si>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</si>
  <si>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</si>
  <si>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</si>
  <si>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</si>
  <si>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</si>
  <si>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</si>
  <si>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</si>
  <si>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</si>
  <si>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</si>
  <si>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</si>
  <si>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</si>
  <si>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</si>
  <si>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</si>
  <si>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</si>
  <si>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</si>
  <si>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</si>
  <si>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</si>
  <si>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</si>
  <si>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</si>
  <si>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</si>
  <si>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</si>
  <si>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</si>
  <si>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</si>
  <si>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</si>
  <si>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</si>
  <si>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</si>
  <si>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</si>
  <si>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</si>
  <si>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</si>
  <si>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</si>
  <si>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</si>
  <si>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</si>
  <si>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</si>
  <si>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</si>
  <si>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</si>
  <si>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</si>
  <si>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</si>
  <si>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</si>
  <si>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</si>
  <si>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</si>
  <si>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</si>
  <si>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</si>
  <si>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</si>
  <si>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</si>
  <si>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</si>
  <si>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</si>
  <si>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農業集落排水事業は、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今後は、人口減少等により使用料収入の減少が見込まれる一方で、動力費をはじめとする維持管理費の増加など、使用料の適正化による経営基盤の強化や広域化及び共同化の推進、ダウンサイジングやスペックダウンによる経営の効率化が急務となっている。
　このことから、令和4年度中に経営戦略を改定し、現在の経営状況及び将来推計を詳細に分析するとともに、令和5年度中には使用料の適正化に向けた検討(経営審議会の開催)を実施し、持続可能な事業運営に努めたい。</t>
    <rPh sb="1" eb="3">
      <t>ホンシ</t>
    </rPh>
    <rPh sb="3" eb="7">
      <t>ノウギョウシュウラク</t>
    </rPh>
    <rPh sb="7" eb="9">
      <t>ハイスイ</t>
    </rPh>
    <rPh sb="9" eb="11">
      <t>ジギョウ</t>
    </rPh>
    <rPh sb="106" eb="108">
      <t>ジョウキョウ</t>
    </rPh>
    <rPh sb="117" eb="119">
      <t>コンゴ</t>
    </rPh>
    <rPh sb="147" eb="150">
      <t>ドウリョクヒ</t>
    </rPh>
    <rPh sb="157" eb="162">
      <t>イジカンリヒ</t>
    </rPh>
    <rPh sb="163" eb="165">
      <t>ゾウカ</t>
    </rPh>
    <rPh sb="168" eb="171">
      <t>シヨウリョウ</t>
    </rPh>
    <rPh sb="172" eb="175">
      <t>テキセイカ</t>
    </rPh>
    <rPh sb="178" eb="182">
      <t>ケイエイキバン</t>
    </rPh>
    <rPh sb="183" eb="185">
      <t>キョウカ</t>
    </rPh>
    <rPh sb="186" eb="189">
      <t>コウイキカ</t>
    </rPh>
    <rPh sb="189" eb="190">
      <t>オヨ</t>
    </rPh>
    <rPh sb="191" eb="194">
      <t>キョウドウカ</t>
    </rPh>
    <rPh sb="195" eb="197">
      <t>スイシン</t>
    </rPh>
    <rPh sb="217" eb="219">
      <t>ケイエイ</t>
    </rPh>
    <rPh sb="220" eb="223">
      <t>コウリツカ</t>
    </rPh>
    <rPh sb="224" eb="226">
      <t>キュウム</t>
    </rPh>
    <rPh sb="258" eb="260">
      <t>ゲンザイ</t>
    </rPh>
    <rPh sb="261" eb="263">
      <t>ケイエイ</t>
    </rPh>
    <rPh sb="263" eb="265">
      <t>ジョウキョウ</t>
    </rPh>
    <rPh sb="265" eb="266">
      <t>オヨ</t>
    </rPh>
    <rPh sb="267" eb="269">
      <t>ショウライ</t>
    </rPh>
    <rPh sb="269" eb="271">
      <t>スイケイ</t>
    </rPh>
    <rPh sb="306" eb="308">
      <t>ケイエイ</t>
    </rPh>
    <rPh sb="308" eb="311">
      <t>シンギカイ</t>
    </rPh>
    <rPh sb="312" eb="314">
      <t>カイサイ</t>
    </rPh>
    <rPh sb="325" eb="327">
      <t>ジギョウ</t>
    </rPh>
    <rPh sb="327" eb="329">
      <t>ウンエイ</t>
    </rPh>
    <phoneticPr fontId="4"/>
  </si>
  <si>
    <t>　①経常収支比率は、100%を上回っているものの、一般会計から基準外の繰入れを行っている状況であり、非常に厳しい経営状況である。
　さらに、③流動比率は100%を大きく下回っており、1年以内で現金化できる資産で1年以内に支払わなければならない負債を賄えておらず、常に現金不足が課題となっている。
　また、処理区域内人口が少なく使用料収入も少ない一方で、処理場を4つ有していることから、④企業債残高対事業規模比率は類似団体を大きく上回っている。
　令和3年度決算から分流式下水道等に要する経費の算定を見直したことにより、⑤経費回収率が大きく改善し、⑥汚水処理原価も大きく減少したが、人口減少等による有収水量の減少及び使用料収入の減少により、今後はこれらの数値も悪化していくことが見込まれる。
　⑧水洗化率は、処理区域ごとにばらつきがあるものの、事業全体では類似団体を下回っており、水洗化率の向上が課題となっている。</t>
    <rPh sb="156" eb="157">
      <t>ナイ</t>
    </rPh>
    <rPh sb="347" eb="350">
      <t>スイセンカ</t>
    </rPh>
    <rPh sb="350" eb="351">
      <t>リツ</t>
    </rPh>
    <rPh sb="353" eb="357">
      <t>ショリクイキ</t>
    </rPh>
    <rPh sb="371" eb="375">
      <t>ジギョウゼンタイ</t>
    </rPh>
    <rPh sb="377" eb="381">
      <t>ルイジダンタイ</t>
    </rPh>
    <rPh sb="382" eb="384">
      <t>シタマワ</t>
    </rPh>
    <rPh sb="389" eb="392">
      <t>スイセンカ</t>
    </rPh>
    <rPh sb="392" eb="393">
      <t>リツ</t>
    </rPh>
    <rPh sb="394" eb="396">
      <t>コウジョウ</t>
    </rPh>
    <rPh sb="397" eb="399">
      <t>カダイ</t>
    </rPh>
    <phoneticPr fontId="4"/>
  </si>
  <si>
    <t>　供用開始から35年経過しているが、管渠については法定耐用年数に達するまでにまだ十分な期間があり、現時点で老朽化の問題はない。
　一方、電気機械設備については、法定耐用年数が経過し、老朽化が著しい設備の更新などの長寿命化対策が令和2年度に完了しており、①有形固定資産減価償却率は類似団体を下回っている。</t>
    <rPh sb="98" eb="100">
      <t>セツビ</t>
    </rPh>
    <rPh sb="113" eb="115">
      <t>レイワ</t>
    </rPh>
    <rPh sb="116" eb="11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</si>
</sst>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7E-445D-83F7-7624880266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0.01</c:v>
                </c:pt>
              </c:numCache>
            </c:numRef>
          </c:val>
          <c:smooth val="0"/>
          <c:extLst>
            <c:ext xmlns:c16="http://schemas.microsoft.com/office/drawing/2014/chart" uri="{C3380CC4-5D6E-409C-BE32-E72D297353CC}">
              <c16:uniqueId val="{00000001-A57E-445D-83F7-7624880266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34.39</c:v>
                </c:pt>
                <c:pt idx="2">
                  <c:v>32.950000000000003</c:v>
                </c:pt>
                <c:pt idx="3">
                  <c:v>32.08</c:v>
                </c:pt>
                <c:pt idx="4">
                  <c:v>29.77</c:v>
                </c:pt>
              </c:numCache>
            </c:numRef>
          </c:val>
          <c:extLst>
            <c:ext xmlns:c16="http://schemas.microsoft.com/office/drawing/2014/chart" uri="{C3380CC4-5D6E-409C-BE32-E72D297353CC}">
              <c16:uniqueId val="{00000000-1DCA-4BBF-B66E-3D1E4953C9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54.54</c:v>
                </c:pt>
              </c:numCache>
            </c:numRef>
          </c:val>
          <c:smooth val="0"/>
          <c:extLst>
            <c:ext xmlns:c16="http://schemas.microsoft.com/office/drawing/2014/chart" uri="{C3380CC4-5D6E-409C-BE32-E72D297353CC}">
              <c16:uniqueId val="{00000001-1DCA-4BBF-B66E-3D1E4953C9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80.91</c:v>
                </c:pt>
                <c:pt idx="2">
                  <c:v>80.86</c:v>
                </c:pt>
                <c:pt idx="3">
                  <c:v>79.17</c:v>
                </c:pt>
                <c:pt idx="4">
                  <c:v>79.489999999999995</c:v>
                </c:pt>
              </c:numCache>
            </c:numRef>
          </c:val>
          <c:extLst>
            <c:ext xmlns:c16="http://schemas.microsoft.com/office/drawing/2014/chart" uri="{C3380CC4-5D6E-409C-BE32-E72D297353CC}">
              <c16:uniqueId val="{00000000-2370-4D1E-8C82-110B1FCC76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90.3</c:v>
                </c:pt>
              </c:numCache>
            </c:numRef>
          </c:val>
          <c:smooth val="0"/>
          <c:extLst>
            <c:ext xmlns:c16="http://schemas.microsoft.com/office/drawing/2014/chart" uri="{C3380CC4-5D6E-409C-BE32-E72D297353CC}">
              <c16:uniqueId val="{00000001-2370-4D1E-8C82-110B1FCC76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106.04</c:v>
                </c:pt>
                <c:pt idx="2">
                  <c:v>112.75</c:v>
                </c:pt>
                <c:pt idx="3">
                  <c:v>118.96</c:v>
                </c:pt>
                <c:pt idx="4">
                  <c:v>120.35</c:v>
                </c:pt>
              </c:numCache>
            </c:numRef>
          </c:val>
          <c:extLst>
            <c:ext xmlns:c16="http://schemas.microsoft.com/office/drawing/2014/chart" uri="{C3380CC4-5D6E-409C-BE32-E72D297353CC}">
              <c16:uniqueId val="{00000000-4CC4-4080-BA42-E83EC74866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102.11</c:v>
                </c:pt>
              </c:numCache>
            </c:numRef>
          </c:val>
          <c:smooth val="0"/>
          <c:extLst>
            <c:ext xmlns:c16="http://schemas.microsoft.com/office/drawing/2014/chart" uri="{C3380CC4-5D6E-409C-BE32-E72D297353CC}">
              <c16:uniqueId val="{00000001-4CC4-4080-BA42-E83EC74866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4.1100000000000003</c:v>
                </c:pt>
                <c:pt idx="2">
                  <c:v>7.99</c:v>
                </c:pt>
                <c:pt idx="3">
                  <c:v>11.3</c:v>
                </c:pt>
                <c:pt idx="4">
                  <c:v>14.47</c:v>
                </c:pt>
              </c:numCache>
            </c:numRef>
          </c:val>
          <c:extLst>
            <c:ext xmlns:c16="http://schemas.microsoft.com/office/drawing/2014/chart" uri="{C3380CC4-5D6E-409C-BE32-E72D297353CC}">
              <c16:uniqueId val="{00000000-0328-446F-837B-48C25D8603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28.12</c:v>
                </c:pt>
              </c:numCache>
            </c:numRef>
          </c:val>
          <c:smooth val="0"/>
          <c:extLst>
            <c:ext xmlns:c16="http://schemas.microsoft.com/office/drawing/2014/chart" uri="{C3380CC4-5D6E-409C-BE32-E72D297353CC}">
              <c16:uniqueId val="{00000001-0328-446F-837B-48C25D8603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7E0-44E1-AB32-FC282CF0A8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7E0-44E1-AB32-FC282CF0A8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E3-4775-89DA-70A371F392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124.9</c:v>
                </c:pt>
              </c:numCache>
            </c:numRef>
          </c:val>
          <c:smooth val="0"/>
          <c:extLst>
            <c:ext xmlns:c16="http://schemas.microsoft.com/office/drawing/2014/chart" uri="{C3380CC4-5D6E-409C-BE32-E72D297353CC}">
              <c16:uniqueId val="{00000001-B9E3-4775-89DA-70A371F392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12.74</c:v>
                </c:pt>
                <c:pt idx="2">
                  <c:v>24.16</c:v>
                </c:pt>
                <c:pt idx="3">
                  <c:v>6.54</c:v>
                </c:pt>
                <c:pt idx="4">
                  <c:v>4.08</c:v>
                </c:pt>
              </c:numCache>
            </c:numRef>
          </c:val>
          <c:extLst>
            <c:ext xmlns:c16="http://schemas.microsoft.com/office/drawing/2014/chart" uri="{C3380CC4-5D6E-409C-BE32-E72D297353CC}">
              <c16:uniqueId val="{00000000-F1B0-4223-9A35-1DB44D29C9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33.58</c:v>
                </c:pt>
              </c:numCache>
            </c:numRef>
          </c:val>
          <c:smooth val="0"/>
          <c:extLst>
            <c:ext xmlns:c16="http://schemas.microsoft.com/office/drawing/2014/chart" uri="{C3380CC4-5D6E-409C-BE32-E72D297353CC}">
              <c16:uniqueId val="{00000001-F1B0-4223-9A35-1DB44D29C9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2671.31</c:v>
                </c:pt>
                <c:pt idx="2">
                  <c:v>2675.99</c:v>
                </c:pt>
                <c:pt idx="3">
                  <c:v>5672.66</c:v>
                </c:pt>
                <c:pt idx="4">
                  <c:v>8599.1</c:v>
                </c:pt>
              </c:numCache>
            </c:numRef>
          </c:val>
          <c:extLst>
            <c:ext xmlns:c16="http://schemas.microsoft.com/office/drawing/2014/chart" uri="{C3380CC4-5D6E-409C-BE32-E72D297353CC}">
              <c16:uniqueId val="{00000000-394E-413A-884A-623276BB82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778.81</c:v>
                </c:pt>
              </c:numCache>
            </c:numRef>
          </c:val>
          <c:smooth val="0"/>
          <c:extLst>
            <c:ext xmlns:c16="http://schemas.microsoft.com/office/drawing/2014/chart" uri="{C3380CC4-5D6E-409C-BE32-E72D297353CC}">
              <c16:uniqueId val="{00000001-394E-413A-884A-623276BB82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37.340000000000003</c:v>
                </c:pt>
                <c:pt idx="2">
                  <c:v>36.75</c:v>
                </c:pt>
                <c:pt idx="3">
                  <c:v>28.07</c:v>
                </c:pt>
                <c:pt idx="4">
                  <c:v>72.11</c:v>
                </c:pt>
              </c:numCache>
            </c:numRef>
          </c:val>
          <c:extLst>
            <c:ext xmlns:c16="http://schemas.microsoft.com/office/drawing/2014/chart" uri="{C3380CC4-5D6E-409C-BE32-E72D297353CC}">
              <c16:uniqueId val="{00000000-0E3C-41C0-8746-BB29B2CAFA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67.23</c:v>
                </c:pt>
              </c:numCache>
            </c:numRef>
          </c:val>
          <c:smooth val="0"/>
          <c:extLst>
            <c:ext xmlns:c16="http://schemas.microsoft.com/office/drawing/2014/chart" uri="{C3380CC4-5D6E-409C-BE32-E72D297353CC}">
              <c16:uniqueId val="{00000001-0E3C-41C0-8746-BB29B2CAFA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477.9</c:v>
                </c:pt>
                <c:pt idx="2">
                  <c:v>486.23</c:v>
                </c:pt>
                <c:pt idx="3">
                  <c:v>638.87</c:v>
                </c:pt>
                <c:pt idx="4">
                  <c:v>251.19</c:v>
                </c:pt>
              </c:numCache>
            </c:numRef>
          </c:val>
          <c:extLst>
            <c:ext xmlns:c16="http://schemas.microsoft.com/office/drawing/2014/chart" uri="{C3380CC4-5D6E-409C-BE32-E72D297353CC}">
              <c16:uniqueId val="{00000000-3B2D-4DDC-BD67-5013927D04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228.21</c:v>
                </c:pt>
              </c:numCache>
            </c:numRef>
          </c:val>
          <c:smooth val="0"/>
          <c:extLst>
            <c:ext xmlns:c16="http://schemas.microsoft.com/office/drawing/2014/chart" uri="{C3380CC4-5D6E-409C-BE32-E72D297353CC}">
              <c16:uniqueId val="{00000001-3B2D-4DDC-BD67-5013927D04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0" zoomScaleNormal="100" zoomScaleSheetLayoutView="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輪島市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24904</v>
      </c>
      <c r="AM8" s="42"/>
      <c r="AN8" s="42"/>
      <c r="AO8" s="42"/>
      <c r="AP8" s="42"/>
      <c r="AQ8" s="42"/>
      <c r="AR8" s="42"/>
      <c r="AS8" s="42"/>
      <c r="AT8" s="35">
        <f>データ!T6</f>
        <v>426.32</v>
      </c>
      <c r="AU8" s="35"/>
      <c r="AV8" s="35"/>
      <c r="AW8" s="35"/>
      <c r="AX8" s="35"/>
      <c r="AY8" s="35"/>
      <c r="AZ8" s="35"/>
      <c r="BA8" s="35"/>
      <c r="BB8" s="35">
        <f>データ!U6</f>
        <v>58.42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54.25</v>
      </c>
      <c r="J10" s="35"/>
      <c r="K10" s="35"/>
      <c r="L10" s="35"/>
      <c r="M10" s="35"/>
      <c r="N10" s="35"/>
      <c r="O10" s="35"/>
      <c r="P10" s="35">
        <f>データ!P6</f>
        <v>1.94</v>
      </c>
      <c r="Q10" s="35"/>
      <c r="R10" s="35"/>
      <c r="S10" s="35"/>
      <c r="T10" s="35"/>
      <c r="U10" s="35"/>
      <c r="V10" s="35"/>
      <c r="W10" s="35">
        <f>データ!Q6</f>
        <v>93.26</v>
      </c>
      <c r="X10" s="35"/>
      <c r="Y10" s="35"/>
      <c r="Z10" s="35"/>
      <c r="AA10" s="35"/>
      <c r="AB10" s="35"/>
      <c r="AC10" s="35"/>
      <c r="AD10" s="42">
        <f>データ!R6</f>
        <v>3450</v>
      </c>
      <c r="AE10" s="42"/>
      <c r="AF10" s="42"/>
      <c r="AG10" s="42"/>
      <c r="AH10" s="42"/>
      <c r="AI10" s="42"/>
      <c r="AJ10" s="42"/>
      <c r="AK10" s="2"/>
      <c r="AL10" s="42">
        <f>データ!V6</f>
        <v>473</v>
      </c>
      <c r="AM10" s="42"/>
      <c r="AN10" s="42"/>
      <c r="AO10" s="42"/>
      <c r="AP10" s="42"/>
      <c r="AQ10" s="42"/>
      <c r="AR10" s="42"/>
      <c r="AS10" s="42"/>
      <c r="AT10" s="35">
        <f>データ!W6</f>
        <v>0.93</v>
      </c>
      <c r="AU10" s="35"/>
      <c r="AV10" s="35"/>
      <c r="AW10" s="35"/>
      <c r="AX10" s="35"/>
      <c r="AY10" s="35"/>
      <c r="AZ10" s="35"/>
      <c r="BA10" s="35"/>
      <c r="BB10" s="35">
        <f>データ!X6</f>
        <v>508.6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hoNssqeVbyrzcuE5AW+CCeVRgNHcg0tsUPYfH3WgXssaHUpKbJXyx5X0ncfQIJXSoOAhFsnJfTRqy+pULR6TxA==" saltValue="Fd91THthJKNmCtwDud91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172049</v>
      </c>
      <c r="D6" s="19">
        <f t="shared" si="3"/>
        <v>46</v>
      </c>
      <c r="E6" s="19">
        <f t="shared" si="3"/>
        <v>17</v>
      </c>
      <c r="F6" s="19">
        <f t="shared" si="3"/>
        <v>5</v>
      </c>
      <c r="G6" s="19">
        <f t="shared" si="3"/>
        <v>0</v>
      </c>
      <c r="H6" s="19" t="str">
        <f t="shared" si="3"/>
        <v>石川県　輪島市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54.25</v>
      </c>
      <c r="P6" s="20">
        <f t="shared" si="3"/>
        <v>1.94</v>
      </c>
      <c r="Q6" s="20">
        <f t="shared" si="3"/>
        <v>93.26</v>
      </c>
      <c r="R6" s="20">
        <f t="shared" si="3"/>
        <v>3450</v>
      </c>
      <c r="S6" s="20">
        <f t="shared" si="3"/>
        <v>24904</v>
      </c>
      <c r="T6" s="20">
        <f t="shared" si="3"/>
        <v>426.32</v>
      </c>
      <c r="U6" s="20">
        <f t="shared" si="3"/>
        <v>58.42</v>
      </c>
      <c r="V6" s="20">
        <f t="shared" si="3"/>
        <v>473</v>
      </c>
      <c r="W6" s="20">
        <f t="shared" si="3"/>
        <v>0.93</v>
      </c>
      <c r="X6" s="20">
        <f t="shared" si="3"/>
        <v>508.6</v>
      </c>
      <c r="Y6" s="21" t="str">
        <f>IF(Y7="",NA(),Y7)</f>
        <v>-</v>
      </c>
      <c r="Z6" s="21">
        <f t="shared" ref="Z6:AH6" si="4">IF(Z7="",NA(),Z7)</f>
        <v>106.04</v>
      </c>
      <c r="AA6" s="21">
        <f t="shared" si="4"/>
        <v>112.75</v>
      </c>
      <c r="AB6" s="21">
        <f t="shared" si="4"/>
        <v>118.96</v>
      </c>
      <c r="AC6" s="21">
        <f t="shared" si="4"/>
        <v>120.35</v>
      </c>
      <c r="AD6" s="21" t="str">
        <f t="shared" si="4"/>
        <v>-</v>
      </c>
      <c r="AE6" s="21">
        <f t="shared" si="4"/>
        <v>101.77</v>
      </c>
      <c r="AF6" s="21">
        <f t="shared" si="4"/>
        <v>103.6</v>
      </c>
      <c r="AG6" s="21">
        <f t="shared" si="4"/>
        <v>106.37</v>
      </c>
      <c r="AH6" s="21">
        <f t="shared" si="4"/>
        <v>102.11</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193.99</v>
      </c>
      <c r="AR6" s="21">
        <f t="shared" si="5"/>
        <v>139.02000000000001</v>
      </c>
      <c r="AS6" s="21">
        <f t="shared" si="5"/>
        <v>124.9</v>
      </c>
      <c r="AT6" s="20" t="str">
        <f>IF(AT7="","",IF(AT7="-","【-】","【"&amp;SUBSTITUTE(TEXT(AT7,"#,##0.00"),"-","△")&amp;"】"))</f>
        <v>【128.23】</v>
      </c>
      <c r="AU6" s="21" t="str">
        <f>IF(AU7="",NA(),AU7)</f>
        <v>-</v>
      </c>
      <c r="AV6" s="21">
        <f t="shared" ref="AV6:BD6" si="6">IF(AV7="",NA(),AV7)</f>
        <v>12.74</v>
      </c>
      <c r="AW6" s="21">
        <f t="shared" si="6"/>
        <v>24.16</v>
      </c>
      <c r="AX6" s="21">
        <f t="shared" si="6"/>
        <v>6.54</v>
      </c>
      <c r="AY6" s="21">
        <f t="shared" si="6"/>
        <v>4.08</v>
      </c>
      <c r="AZ6" s="21" t="str">
        <f t="shared" si="6"/>
        <v>-</v>
      </c>
      <c r="BA6" s="21">
        <f t="shared" si="6"/>
        <v>29.54</v>
      </c>
      <c r="BB6" s="21">
        <f t="shared" si="6"/>
        <v>26.99</v>
      </c>
      <c r="BC6" s="21">
        <f t="shared" si="6"/>
        <v>29.13</v>
      </c>
      <c r="BD6" s="21">
        <f t="shared" si="6"/>
        <v>33.58</v>
      </c>
      <c r="BE6" s="20" t="str">
        <f>IF(BE7="","",IF(BE7="-","【-】","【"&amp;SUBSTITUTE(TEXT(BE7,"#,##0.00"),"-","△")&amp;"】"))</f>
        <v>【34.77】</v>
      </c>
      <c r="BF6" s="21" t="str">
        <f>IF(BF7="",NA(),BF7)</f>
        <v>-</v>
      </c>
      <c r="BG6" s="21">
        <f t="shared" ref="BG6:BO6" si="7">IF(BG7="",NA(),BG7)</f>
        <v>2671.31</v>
      </c>
      <c r="BH6" s="21">
        <f t="shared" si="7"/>
        <v>2675.99</v>
      </c>
      <c r="BI6" s="21">
        <f t="shared" si="7"/>
        <v>5672.66</v>
      </c>
      <c r="BJ6" s="21">
        <f t="shared" si="7"/>
        <v>8599.1</v>
      </c>
      <c r="BK6" s="21" t="str">
        <f t="shared" si="7"/>
        <v>-</v>
      </c>
      <c r="BL6" s="21">
        <f t="shared" si="7"/>
        <v>789.46</v>
      </c>
      <c r="BM6" s="21">
        <f t="shared" si="7"/>
        <v>826.83</v>
      </c>
      <c r="BN6" s="21">
        <f t="shared" si="7"/>
        <v>867.83</v>
      </c>
      <c r="BO6" s="21">
        <f t="shared" si="7"/>
        <v>778.81</v>
      </c>
      <c r="BP6" s="20" t="str">
        <f>IF(BP7="","",IF(BP7="-","【-】","【"&amp;SUBSTITUTE(TEXT(BP7,"#,##0.00"),"-","△")&amp;"】"))</f>
        <v>【786.37】</v>
      </c>
      <c r="BQ6" s="21" t="str">
        <f>IF(BQ7="",NA(),BQ7)</f>
        <v>-</v>
      </c>
      <c r="BR6" s="21">
        <f t="shared" ref="BR6:BZ6" si="8">IF(BR7="",NA(),BR7)</f>
        <v>37.340000000000003</v>
      </c>
      <c r="BS6" s="21">
        <f t="shared" si="8"/>
        <v>36.75</v>
      </c>
      <c r="BT6" s="21">
        <f t="shared" si="8"/>
        <v>28.07</v>
      </c>
      <c r="BU6" s="21">
        <f t="shared" si="8"/>
        <v>72.11</v>
      </c>
      <c r="BV6" s="21" t="str">
        <f t="shared" si="8"/>
        <v>-</v>
      </c>
      <c r="BW6" s="21">
        <f t="shared" si="8"/>
        <v>57.77</v>
      </c>
      <c r="BX6" s="21">
        <f t="shared" si="8"/>
        <v>57.31</v>
      </c>
      <c r="BY6" s="21">
        <f t="shared" si="8"/>
        <v>57.08</v>
      </c>
      <c r="BZ6" s="21">
        <f t="shared" si="8"/>
        <v>67.23</v>
      </c>
      <c r="CA6" s="20" t="str">
        <f>IF(CA7="","",IF(CA7="-","【-】","【"&amp;SUBSTITUTE(TEXT(CA7,"#,##0.00"),"-","△")&amp;"】"))</f>
        <v>【60.65】</v>
      </c>
      <c r="CB6" s="21" t="str">
        <f>IF(CB7="",NA(),CB7)</f>
        <v>-</v>
      </c>
      <c r="CC6" s="21">
        <f t="shared" ref="CC6:CK6" si="9">IF(CC7="",NA(),CC7)</f>
        <v>477.9</v>
      </c>
      <c r="CD6" s="21">
        <f t="shared" si="9"/>
        <v>486.23</v>
      </c>
      <c r="CE6" s="21">
        <f t="shared" si="9"/>
        <v>638.87</v>
      </c>
      <c r="CF6" s="21">
        <f t="shared" si="9"/>
        <v>251.19</v>
      </c>
      <c r="CG6" s="21" t="str">
        <f t="shared" si="9"/>
        <v>-</v>
      </c>
      <c r="CH6" s="21">
        <f t="shared" si="9"/>
        <v>274.35000000000002</v>
      </c>
      <c r="CI6" s="21">
        <f t="shared" si="9"/>
        <v>273.52</v>
      </c>
      <c r="CJ6" s="21">
        <f t="shared" si="9"/>
        <v>274.99</v>
      </c>
      <c r="CK6" s="21">
        <f t="shared" si="9"/>
        <v>228.21</v>
      </c>
      <c r="CL6" s="20" t="str">
        <f>IF(CL7="","",IF(CL7="-","【-】","【"&amp;SUBSTITUTE(TEXT(CL7,"#,##0.00"),"-","△")&amp;"】"))</f>
        <v>【256.97】</v>
      </c>
      <c r="CM6" s="21" t="str">
        <f>IF(CM7="",NA(),CM7)</f>
        <v>-</v>
      </c>
      <c r="CN6" s="21">
        <f t="shared" ref="CN6:CV6" si="10">IF(CN7="",NA(),CN7)</f>
        <v>34.39</v>
      </c>
      <c r="CO6" s="21">
        <f t="shared" si="10"/>
        <v>32.950000000000003</v>
      </c>
      <c r="CP6" s="21">
        <f t="shared" si="10"/>
        <v>32.08</v>
      </c>
      <c r="CQ6" s="21">
        <f t="shared" si="10"/>
        <v>29.77</v>
      </c>
      <c r="CR6" s="21" t="str">
        <f t="shared" si="10"/>
        <v>-</v>
      </c>
      <c r="CS6" s="21">
        <f t="shared" si="10"/>
        <v>50.68</v>
      </c>
      <c r="CT6" s="21">
        <f t="shared" si="10"/>
        <v>50.14</v>
      </c>
      <c r="CU6" s="21">
        <f t="shared" si="10"/>
        <v>54.83</v>
      </c>
      <c r="CV6" s="21">
        <f t="shared" si="10"/>
        <v>54.54</v>
      </c>
      <c r="CW6" s="20" t="str">
        <f>IF(CW7="","",IF(CW7="-","【-】","【"&amp;SUBSTITUTE(TEXT(CW7,"#,##0.00"),"-","△")&amp;"】"))</f>
        <v>【61.14】</v>
      </c>
      <c r="CX6" s="21" t="str">
        <f>IF(CX7="",NA(),CX7)</f>
        <v>-</v>
      </c>
      <c r="CY6" s="21">
        <f t="shared" ref="CY6:DG6" si="11">IF(CY7="",NA(),CY7)</f>
        <v>80.91</v>
      </c>
      <c r="CZ6" s="21">
        <f t="shared" si="11"/>
        <v>80.86</v>
      </c>
      <c r="DA6" s="21">
        <f t="shared" si="11"/>
        <v>79.17</v>
      </c>
      <c r="DB6" s="21">
        <f t="shared" si="11"/>
        <v>79.489999999999995</v>
      </c>
      <c r="DC6" s="21" t="str">
        <f t="shared" si="11"/>
        <v>-</v>
      </c>
      <c r="DD6" s="21">
        <f t="shared" si="11"/>
        <v>84.86</v>
      </c>
      <c r="DE6" s="21">
        <f t="shared" si="11"/>
        <v>84.98</v>
      </c>
      <c r="DF6" s="21">
        <f t="shared" si="11"/>
        <v>84.7</v>
      </c>
      <c r="DG6" s="21">
        <f t="shared" si="11"/>
        <v>90.3</v>
      </c>
      <c r="DH6" s="20" t="str">
        <f>IF(DH7="","",IF(DH7="-","【-】","【"&amp;SUBSTITUTE(TEXT(DH7,"#,##0.00"),"-","△")&amp;"】"))</f>
        <v>【86.91】</v>
      </c>
      <c r="DI6" s="21" t="str">
        <f>IF(DI7="",NA(),DI7)</f>
        <v>-</v>
      </c>
      <c r="DJ6" s="21">
        <f t="shared" ref="DJ6:DR6" si="12">IF(DJ7="",NA(),DJ7)</f>
        <v>4.1100000000000003</v>
      </c>
      <c r="DK6" s="21">
        <f t="shared" si="12"/>
        <v>7.99</v>
      </c>
      <c r="DL6" s="21">
        <f t="shared" si="12"/>
        <v>11.3</v>
      </c>
      <c r="DM6" s="21">
        <f t="shared" si="12"/>
        <v>14.47</v>
      </c>
      <c r="DN6" s="21" t="str">
        <f t="shared" si="12"/>
        <v>-</v>
      </c>
      <c r="DO6" s="21">
        <f t="shared" si="12"/>
        <v>24.13</v>
      </c>
      <c r="DP6" s="21">
        <f t="shared" si="12"/>
        <v>23.06</v>
      </c>
      <c r="DQ6" s="21">
        <f t="shared" si="12"/>
        <v>20.34</v>
      </c>
      <c r="DR6" s="21">
        <f t="shared" si="12"/>
        <v>28.12</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0.01</v>
      </c>
      <c r="EO6" s="20" t="str">
        <f>IF(EO7="","",IF(EO7="-","【-】","【"&amp;SUBSTITUTE(TEXT(EO7,"#,##0.00"),"-","△")&amp;"】"))</f>
        <v>【0.03】</v>
      </c>
    </row>
    <row r="7" spans="1:148" s="22" customFormat="1" x14ac:dyDescent="0.15">
      <c r="A7" s="14"/>
      <c r="B7" s="23">
        <v>2021</v>
      </c>
      <c r="C7" s="23">
        <v>172049</v>
      </c>
      <c r="D7" s="23">
        <v>46</v>
      </c>
      <c r="E7" s="23">
        <v>17</v>
      </c>
      <c r="F7" s="23">
        <v>5</v>
      </c>
      <c r="G7" s="23">
        <v>0</v>
      </c>
      <c r="H7" s="23" t="s">
        <v>95</v>
      </c>
      <c r="I7" s="23" t="s">
        <v>96</v>
      </c>
      <c r="J7" s="23" t="s">
        <v>97</v>
      </c>
      <c r="K7" s="23" t="s">
        <v>98</v>
      </c>
      <c r="L7" s="23" t="s">
        <v>99</v>
      </c>
      <c r="M7" s="23" t="s">
        <v>100</v>
      </c>
      <c r="N7" s="24" t="s">
        <v>101</v>
      </c>
      <c r="O7" s="24">
        <v>54.25</v>
      </c>
      <c r="P7" s="24">
        <v>1.94</v>
      </c>
      <c r="Q7" s="24">
        <v>93.26</v>
      </c>
      <c r="R7" s="24">
        <v>3450</v>
      </c>
      <c r="S7" s="24">
        <v>24904</v>
      </c>
      <c r="T7" s="24">
        <v>426.32</v>
      </c>
      <c r="U7" s="24">
        <v>58.42</v>
      </c>
      <c r="V7" s="24">
        <v>473</v>
      </c>
      <c r="W7" s="24">
        <v>0.93</v>
      </c>
      <c r="X7" s="24">
        <v>508.6</v>
      </c>
      <c r="Y7" s="24" t="s">
        <v>101</v>
      </c>
      <c r="Z7" s="24">
        <v>106.04</v>
      </c>
      <c r="AA7" s="24">
        <v>112.75</v>
      </c>
      <c r="AB7" s="24">
        <v>118.96</v>
      </c>
      <c r="AC7" s="24">
        <v>120.35</v>
      </c>
      <c r="AD7" s="24" t="s">
        <v>101</v>
      </c>
      <c r="AE7" s="24">
        <v>101.77</v>
      </c>
      <c r="AF7" s="24">
        <v>103.6</v>
      </c>
      <c r="AG7" s="24">
        <v>106.37</v>
      </c>
      <c r="AH7" s="24">
        <v>102.11</v>
      </c>
      <c r="AI7" s="24">
        <v>104.16</v>
      </c>
      <c r="AJ7" s="24" t="s">
        <v>101</v>
      </c>
      <c r="AK7" s="24">
        <v>0</v>
      </c>
      <c r="AL7" s="24">
        <v>0</v>
      </c>
      <c r="AM7" s="24">
        <v>0</v>
      </c>
      <c r="AN7" s="24">
        <v>0</v>
      </c>
      <c r="AO7" s="24" t="s">
        <v>101</v>
      </c>
      <c r="AP7" s="24">
        <v>227.4</v>
      </c>
      <c r="AQ7" s="24">
        <v>193.99</v>
      </c>
      <c r="AR7" s="24">
        <v>139.02000000000001</v>
      </c>
      <c r="AS7" s="24">
        <v>124.9</v>
      </c>
      <c r="AT7" s="24">
        <v>128.22999999999999</v>
      </c>
      <c r="AU7" s="24" t="s">
        <v>101</v>
      </c>
      <c r="AV7" s="24">
        <v>12.74</v>
      </c>
      <c r="AW7" s="24">
        <v>24.16</v>
      </c>
      <c r="AX7" s="24">
        <v>6.54</v>
      </c>
      <c r="AY7" s="24">
        <v>4.08</v>
      </c>
      <c r="AZ7" s="24" t="s">
        <v>101</v>
      </c>
      <c r="BA7" s="24">
        <v>29.54</v>
      </c>
      <c r="BB7" s="24">
        <v>26.99</v>
      </c>
      <c r="BC7" s="24">
        <v>29.13</v>
      </c>
      <c r="BD7" s="24">
        <v>33.58</v>
      </c>
      <c r="BE7" s="24">
        <v>34.770000000000003</v>
      </c>
      <c r="BF7" s="24" t="s">
        <v>101</v>
      </c>
      <c r="BG7" s="24">
        <v>2671.31</v>
      </c>
      <c r="BH7" s="24">
        <v>2675.99</v>
      </c>
      <c r="BI7" s="24">
        <v>5672.66</v>
      </c>
      <c r="BJ7" s="24">
        <v>8599.1</v>
      </c>
      <c r="BK7" s="24" t="s">
        <v>101</v>
      </c>
      <c r="BL7" s="24">
        <v>789.46</v>
      </c>
      <c r="BM7" s="24">
        <v>826.83</v>
      </c>
      <c r="BN7" s="24">
        <v>867.83</v>
      </c>
      <c r="BO7" s="24">
        <v>778.81</v>
      </c>
      <c r="BP7" s="24">
        <v>786.37</v>
      </c>
      <c r="BQ7" s="24" t="s">
        <v>101</v>
      </c>
      <c r="BR7" s="24">
        <v>37.340000000000003</v>
      </c>
      <c r="BS7" s="24">
        <v>36.75</v>
      </c>
      <c r="BT7" s="24">
        <v>28.07</v>
      </c>
      <c r="BU7" s="24">
        <v>72.11</v>
      </c>
      <c r="BV7" s="24" t="s">
        <v>101</v>
      </c>
      <c r="BW7" s="24">
        <v>57.77</v>
      </c>
      <c r="BX7" s="24">
        <v>57.31</v>
      </c>
      <c r="BY7" s="24">
        <v>57.08</v>
      </c>
      <c r="BZ7" s="24">
        <v>67.23</v>
      </c>
      <c r="CA7" s="24">
        <v>60.65</v>
      </c>
      <c r="CB7" s="24" t="s">
        <v>101</v>
      </c>
      <c r="CC7" s="24">
        <v>477.9</v>
      </c>
      <c r="CD7" s="24">
        <v>486.23</v>
      </c>
      <c r="CE7" s="24">
        <v>638.87</v>
      </c>
      <c r="CF7" s="24">
        <v>251.19</v>
      </c>
      <c r="CG7" s="24" t="s">
        <v>101</v>
      </c>
      <c r="CH7" s="24">
        <v>274.35000000000002</v>
      </c>
      <c r="CI7" s="24">
        <v>273.52</v>
      </c>
      <c r="CJ7" s="24">
        <v>274.99</v>
      </c>
      <c r="CK7" s="24">
        <v>228.21</v>
      </c>
      <c r="CL7" s="24">
        <v>256.97000000000003</v>
      </c>
      <c r="CM7" s="24" t="s">
        <v>101</v>
      </c>
      <c r="CN7" s="24">
        <v>34.39</v>
      </c>
      <c r="CO7" s="24">
        <v>32.950000000000003</v>
      </c>
      <c r="CP7" s="24">
        <v>32.08</v>
      </c>
      <c r="CQ7" s="24">
        <v>29.77</v>
      </c>
      <c r="CR7" s="24" t="s">
        <v>101</v>
      </c>
      <c r="CS7" s="24">
        <v>50.68</v>
      </c>
      <c r="CT7" s="24">
        <v>50.14</v>
      </c>
      <c r="CU7" s="24">
        <v>54.83</v>
      </c>
      <c r="CV7" s="24">
        <v>54.54</v>
      </c>
      <c r="CW7" s="24">
        <v>61.14</v>
      </c>
      <c r="CX7" s="24" t="s">
        <v>101</v>
      </c>
      <c r="CY7" s="24">
        <v>80.91</v>
      </c>
      <c r="CZ7" s="24">
        <v>80.86</v>
      </c>
      <c r="DA7" s="24">
        <v>79.17</v>
      </c>
      <c r="DB7" s="24">
        <v>79.489999999999995</v>
      </c>
      <c r="DC7" s="24" t="s">
        <v>101</v>
      </c>
      <c r="DD7" s="24">
        <v>84.86</v>
      </c>
      <c r="DE7" s="24">
        <v>84.98</v>
      </c>
      <c r="DF7" s="24">
        <v>84.7</v>
      </c>
      <c r="DG7" s="24">
        <v>90.3</v>
      </c>
      <c r="DH7" s="24">
        <v>86.91</v>
      </c>
      <c r="DI7" s="24" t="s">
        <v>101</v>
      </c>
      <c r="DJ7" s="24">
        <v>4.1100000000000003</v>
      </c>
      <c r="DK7" s="24">
        <v>7.99</v>
      </c>
      <c r="DL7" s="24">
        <v>11.3</v>
      </c>
      <c r="DM7" s="24">
        <v>14.47</v>
      </c>
      <c r="DN7" s="24" t="s">
        <v>101</v>
      </c>
      <c r="DO7" s="24">
        <v>24.13</v>
      </c>
      <c r="DP7" s="24">
        <v>23.06</v>
      </c>
      <c r="DQ7" s="24">
        <v>20.34</v>
      </c>
      <c r="DR7" s="24">
        <v>28.12</v>
      </c>
      <c r="DS7" s="24">
        <v>24.95</v>
      </c>
      <c r="DT7" s="24" t="s">
        <v>101</v>
      </c>
      <c r="DU7" s="24">
        <v>0</v>
      </c>
      <c r="DV7" s="24">
        <v>0</v>
      </c>
      <c r="DW7" s="24">
        <v>0</v>
      </c>
      <c r="DX7" s="24">
        <v>0</v>
      </c>
      <c r="DY7" s="24" t="s">
        <v>101</v>
      </c>
      <c r="DZ7" s="24">
        <v>0</v>
      </c>
      <c r="EA7" s="24">
        <v>0</v>
      </c>
      <c r="EB7" s="24">
        <v>0</v>
      </c>
      <c r="EC7" s="24">
        <v>0</v>
      </c>
      <c r="ED7" s="24">
        <v>0</v>
      </c>
      <c r="EE7" s="24" t="s">
        <v>101</v>
      </c>
      <c r="EF7" s="24">
        <v>0</v>
      </c>
      <c r="EG7" s="24">
        <v>0</v>
      </c>
      <c r="EH7" s="24">
        <v>0</v>
      </c>
      <c r="EI7" s="24">
        <v>0</v>
      </c>
      <c r="EJ7" s="24" t="s">
        <v>101</v>
      </c>
      <c r="EK7" s="24">
        <v>0.01</v>
      </c>
      <c r="EL7" s="24">
        <v>0.02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18-168</cp:lastModifiedBy>
  <cp:lastPrinted>2023-01-23T13:28:59Z</cp:lastPrinted>
  <dcterms:created xsi:type="dcterms:W3CDTF">2023-01-12T23:44:10Z</dcterms:created>
  <dcterms:modified xsi:type="dcterms:W3CDTF">2023-01-23T23:59:38Z</dcterms:modified>
  <cp:category/>
</cp:coreProperties>
</file>