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9 地方公営企業\96 経営比較分析関係\04    公表用ファイル\03 下水道\76漁集\"/>
    </mc:Choice>
  </mc:AlternateContent>
  <workbookProtection workbookAlgorithmName="SHA-512" workbookHashValue="4EKPAikZlvJh6LonOBSwfHVq4ZFtxnGLZTeZzfVx3iWV3XpN4bsAVWDqukGAh4qDJtpNNoWtAeUJrV0BUvmW/g==" workbookSaltValue="xtyMDjQjgHgqAYDz7PZMcA==" workbookSpinCount="100000" lockStructure="1"/>
  <bookViews>
    <workbookView xWindow="0" yWindow="0" windowWidth="20490" windowHeight="709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<sst xmlns="http://schemas.openxmlformats.org/spreadsheetml/2006/main" count="325" uniqueCount="118">
  <si>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</si>
  <si>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</si>
  <si>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</si>
  <si>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</si>
  <si>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</si>
  <si>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</si>
  <si>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</si>
  <si>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</si>
  <si>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</si>
  <si>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</si>
  <si>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</si>
  <si>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</si>
  <si>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</si>
  <si>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</si>
  <si>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</si>
  <si>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</si>
  <si>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</si>
  <si>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</si>
  <si>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</si>
  <si>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</si>
  <si>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</si>
  <si>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</si>
  <si>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</si>
  <si>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</si>
  <si>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</si>
  <si>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</si>
  <si>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</si>
  <si>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</si>
  <si>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</si>
  <si>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</si>
  <si>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</si>
  <si>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</si>
  <si>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</si>
  <si>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</si>
  <si>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</si>
  <si>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</si>
  <si>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</si>
  <si>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</si>
  <si>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</si>
  <si>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</si>
  <si>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</si>
  <si>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</si>
  <si>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</si>
  <si>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</si>
  <si>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</si>
  <si>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</si>
  <si>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</si>
  <si>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</si>
  <si>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</si>
  <si>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</si>
  <si>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</si>
  <si>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</si>
  <si>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</si>
  <si>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</si>
  <si>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</si>
  <si>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</si>
  <si>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</si>
  <si>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</si>
  <si>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</si>
  <si>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</si>
  <si>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</si>
  <si>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</si>
  <si>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</si>
  <si>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</si>
  <si>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</si>
  <si>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</si>
  <si>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</si>
  <si>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</si>
  <si>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</si>
  <si>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</si>
  <si>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</si>
  <si>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</si>
  <si>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</si>
  <si>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</si>
  <si>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</si>
  <si>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</si>
  <si>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</si>
  <si>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</si>
  <si>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</si>
  <si>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</si>
  <si>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</si>
  <si>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</si>
  <si>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</si>
  <si>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</si>
  <si>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</si>
  <si>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</si>
  <si>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</si>
  <si>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</si>
  <si>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</si>
  <si>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</si>
  <si>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</si>
  <si>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</si>
  <si>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</si>
  <si>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</si>
  <si>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</si>
  <si>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</si>
  <si>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能登町</t>
  </si>
  <si>
    <t>法適用</t>
  </si>
  <si>
    <t>下水道事業</t>
  </si>
  <si>
    <t>個別排水処理</t>
  </si>
  <si>
    <t>L2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</si>
  <si>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</si>
  <si>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</si>
  <si>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</si>
  <si>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</si>
  <si>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</si>
  <si>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</si>
  <si>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</si>
  <si>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</si>
  <si>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</si>
  <si>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</si>
  <si>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</si>
  <si>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</si>
  <si>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</si>
  <si>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</si>
  <si>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有形固定資産の老朽化の状況については、個別排水処理事業の整備が平成7年度に着手し平成14年度で完了している。合併処理浄化槽本体の標準耐用年数30年を経過した浄化槽がないことが要因で更新実績はないが周辺機器設備等については故障の都度修繕している。今後は浄化槽本体の更新等の財源の確保や経営に与える影響等を踏まえた分析を行った上で、計画的かつ適正な維持管理を図る必要がある。</t>
    <phoneticPr fontId="4"/>
  </si>
  <si>
    <t>　令和２年度より公営企業法適用化へ移行したことで、当年度分析表はR02のみの標記となっている。①料金収入や一般会計からの繰入金等の総収益で維持管理費や支払利息をどの程度賄えているかを表す指標となっており当該指標は100％以上となっている。②累積欠損金は０％である。③流動比率は、100%以上が望ましいとなっているが、類似団体と比較しても低い状況となっており、流動負債の大半を占める企業債の償還金が要因となっている。
④企業債残高対事業規模比率　類似団体と比較しても低い水準となっている。⑤経費回収率　当該指標100％ととなっており、今後も維持管理費の適正な経営を図る。⑥汚水処理原価　類似団体と比較して低い状況となっていることから、今後も維持管理費の抑制に努める。⑦施設利用率は、１日に対応可能な処理能力に対する１日平均処理水量の割合を表しており、類似団体との比較においては低い状況となっている。これは節水器具の普及や人口減少等によると考えられる。⑧現在処理区域内人口のうち、実際に水洗便所等を設置して汚水処理している人口の割合を表す水洗化率については、経年比較では僅かではあるが増加傾向にある。類似団体との比較では若干低い状況となっている為、水洗化に向けた普及啓発を行う必要がある。</t>
    <rPh sb="4" eb="6">
      <t>ネンド</t>
    </rPh>
    <rPh sb="8" eb="12">
      <t>コウエイキギョウ</t>
    </rPh>
    <rPh sb="15" eb="16">
      <t>カ</t>
    </rPh>
    <rPh sb="17" eb="19">
      <t>イコウ</t>
    </rPh>
    <rPh sb="25" eb="31">
      <t>トウネンドブンセキヒョウ</t>
    </rPh>
    <rPh sb="38" eb="40">
      <t>ヒョウキ</t>
    </rPh>
    <rPh sb="69" eb="74">
      <t>イジカンリヒ</t>
    </rPh>
    <rPh sb="75" eb="79">
      <t>シハライリソク</t>
    </rPh>
    <rPh sb="93" eb="95">
      <t>シヒョウ</t>
    </rPh>
    <rPh sb="101" eb="103">
      <t>トウガイ</t>
    </rPh>
    <rPh sb="120" eb="125">
      <t>ルイセキケッソンキン</t>
    </rPh>
    <rPh sb="146" eb="147">
      <t>ノゾ</t>
    </rPh>
    <rPh sb="198" eb="200">
      <t>ヨウイン</t>
    </rPh>
    <rPh sb="222" eb="226">
      <t>ルイジダンタイ</t>
    </rPh>
    <rPh sb="227" eb="229">
      <t>ヒカク</t>
    </rPh>
    <rPh sb="232" eb="233">
      <t>ヒク</t>
    </rPh>
    <rPh sb="234" eb="236">
      <t>スイジュン</t>
    </rPh>
    <rPh sb="266" eb="268">
      <t>コンゴ</t>
    </rPh>
    <rPh sb="269" eb="274">
      <t>イジカンリヒ</t>
    </rPh>
    <rPh sb="275" eb="277">
      <t>テキセイ</t>
    </rPh>
    <rPh sb="278" eb="280">
      <t>ケイエイ</t>
    </rPh>
    <rPh sb="281" eb="282">
      <t>ハカ</t>
    </rPh>
    <rPh sb="301" eb="302">
      <t>ヒク</t>
    </rPh>
    <rPh sb="303" eb="305">
      <t>ジョウキョウ</t>
    </rPh>
    <rPh sb="316" eb="318">
      <t>コンゴ</t>
    </rPh>
    <rPh sb="319" eb="324">
      <t>イジカンリヒ</t>
    </rPh>
    <rPh sb="325" eb="327">
      <t>ヨクセイ</t>
    </rPh>
    <rPh sb="328" eb="329">
      <t>ツト</t>
    </rPh>
    <rPh sb="508" eb="510">
      <t>ジャッカン</t>
    </rPh>
    <rPh sb="510" eb="511">
      <t>ヒク</t>
    </rPh>
    <phoneticPr fontId="4"/>
  </si>
  <si>
    <t>経常収支比率や経費回収率等「経営の健全性」に関する経営指標は100%を超えており、類似団体と比較しても高い水準となっている。水洗化率は類似団体と比較しても低いことから、水洗化率の向上に向け水洗化普及活動に努力し、水洗化人口及び有収水量の増加を目指していく。</t>
    <rPh sb="0" eb="6">
      <t>ケイジョウシュウシヒリツ</t>
    </rPh>
    <rPh sb="12" eb="13">
      <t>ナド</t>
    </rPh>
    <rPh sb="35" eb="36">
      <t>コ</t>
    </rPh>
    <rPh sb="41" eb="45">
      <t>ルイジダンタイ</t>
    </rPh>
    <rPh sb="46" eb="48">
      <t>ヒカク</t>
    </rPh>
    <rPh sb="51" eb="52">
      <t>タカ</t>
    </rPh>
    <rPh sb="53" eb="55">
      <t>スイジュン</t>
    </rPh>
    <rPh sb="62" eb="66">
      <t>スイセンカリツ</t>
    </rPh>
    <rPh sb="67" eb="71">
      <t>ルイジダンタイ</t>
    </rPh>
    <rPh sb="72" eb="74">
      <t>ヒカク</t>
    </rPh>
    <rPh sb="77" eb="78">
      <t>ヒク</t>
    </rPh>
    <rPh sb="84" eb="88">
      <t>スイセンカリツ</t>
    </rPh>
    <rPh sb="89" eb="91">
      <t>コウジョウ</t>
    </rPh>
    <rPh sb="92" eb="93">
      <t>ム</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</si>
</sst>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BA-4C66-8FF3-0657919DD93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3BA-4C66-8FF3-0657919DD93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144.13</c:v>
                </c:pt>
              </c:numCache>
            </c:numRef>
          </c:val>
          <c:extLst>
            <c:ext xmlns:c16="http://schemas.microsoft.com/office/drawing/2014/chart" uri="{C3380CC4-5D6E-409C-BE32-E72D297353CC}">
              <c16:uniqueId val="{00000000-AF13-45B0-B811-9E9FFC88D01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96.14</c:v>
                </c:pt>
              </c:numCache>
            </c:numRef>
          </c:val>
          <c:smooth val="0"/>
          <c:extLst>
            <c:ext xmlns:c16="http://schemas.microsoft.com/office/drawing/2014/chart" uri="{C3380CC4-5D6E-409C-BE32-E72D297353CC}">
              <c16:uniqueId val="{00000001-AF13-45B0-B811-9E9FFC88D01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11.42</c:v>
                </c:pt>
              </c:numCache>
            </c:numRef>
          </c:val>
          <c:extLst>
            <c:ext xmlns:c16="http://schemas.microsoft.com/office/drawing/2014/chart" uri="{C3380CC4-5D6E-409C-BE32-E72D297353CC}">
              <c16:uniqueId val="{00000000-26B6-4F1C-8C7E-52396FB987F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33.75</c:v>
                </c:pt>
              </c:numCache>
            </c:numRef>
          </c:val>
          <c:smooth val="0"/>
          <c:extLst>
            <c:ext xmlns:c16="http://schemas.microsoft.com/office/drawing/2014/chart" uri="{C3380CC4-5D6E-409C-BE32-E72D297353CC}">
              <c16:uniqueId val="{00000001-26B6-4F1C-8C7E-52396FB987F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A9-4DDF-9FE3-4DD05C9577F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4A9-4DDF-9FE3-4DD05C9577F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F07-4778-9744-79B7C574C5C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237</c:v>
                </c:pt>
              </c:numCache>
            </c:numRef>
          </c:val>
          <c:smooth val="0"/>
          <c:extLst>
            <c:ext xmlns:c16="http://schemas.microsoft.com/office/drawing/2014/chart" uri="{C3380CC4-5D6E-409C-BE32-E72D297353CC}">
              <c16:uniqueId val="{00000001-0F07-4778-9744-79B7C574C5C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57.98</c:v>
                </c:pt>
              </c:numCache>
            </c:numRef>
          </c:val>
          <c:extLst>
            <c:ext xmlns:c16="http://schemas.microsoft.com/office/drawing/2014/chart" uri="{C3380CC4-5D6E-409C-BE32-E72D297353CC}">
              <c16:uniqueId val="{00000000-0653-4AC6-B76C-4342A0EC980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135.35</c:v>
                </c:pt>
              </c:numCache>
            </c:numRef>
          </c:val>
          <c:smooth val="0"/>
          <c:extLst>
            <c:ext xmlns:c16="http://schemas.microsoft.com/office/drawing/2014/chart" uri="{C3380CC4-5D6E-409C-BE32-E72D297353CC}">
              <c16:uniqueId val="{00000001-0653-4AC6-B76C-4342A0EC980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1.9</c:v>
                </c:pt>
              </c:numCache>
            </c:numRef>
          </c:val>
          <c:extLst>
            <c:ext xmlns:c16="http://schemas.microsoft.com/office/drawing/2014/chart" uri="{C3380CC4-5D6E-409C-BE32-E72D297353CC}">
              <c16:uniqueId val="{00000000-97BA-4D41-A1D2-E02201145D5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782.91</c:v>
                </c:pt>
              </c:numCache>
            </c:numRef>
          </c:val>
          <c:smooth val="0"/>
          <c:extLst>
            <c:ext xmlns:c16="http://schemas.microsoft.com/office/drawing/2014/chart" uri="{C3380CC4-5D6E-409C-BE32-E72D297353CC}">
              <c16:uniqueId val="{00000001-97BA-4D41-A1D2-E02201145D5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019F-4E34-B794-B27B6851C20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49.38</c:v>
                </c:pt>
              </c:numCache>
            </c:numRef>
          </c:val>
          <c:smooth val="0"/>
          <c:extLst>
            <c:ext xmlns:c16="http://schemas.microsoft.com/office/drawing/2014/chart" uri="{C3380CC4-5D6E-409C-BE32-E72D297353CC}">
              <c16:uniqueId val="{00000001-019F-4E34-B794-B27B6851C20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183.16</c:v>
                </c:pt>
              </c:numCache>
            </c:numRef>
          </c:val>
          <c:extLst>
            <c:ext xmlns:c16="http://schemas.microsoft.com/office/drawing/2014/chart" uri="{C3380CC4-5D6E-409C-BE32-E72D297353CC}">
              <c16:uniqueId val="{00000000-56DE-4DE6-A7A1-53A4A092054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316.97000000000003</c:v>
                </c:pt>
              </c:numCache>
            </c:numRef>
          </c:val>
          <c:smooth val="0"/>
          <c:extLst>
            <c:ext xmlns:c16="http://schemas.microsoft.com/office/drawing/2014/chart" uri="{C3380CC4-5D6E-409C-BE32-E72D297353CC}">
              <c16:uniqueId val="{00000001-56DE-4DE6-A7A1-53A4A092054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21.05</c:v>
                </c:pt>
              </c:numCache>
            </c:numRef>
          </c:val>
          <c:extLst>
            <c:ext xmlns:c16="http://schemas.microsoft.com/office/drawing/2014/chart" uri="{C3380CC4-5D6E-409C-BE32-E72D297353CC}">
              <c16:uniqueId val="{00000000-7E9D-4D03-8E07-CF6D53635EB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46.36</c:v>
                </c:pt>
              </c:numCache>
            </c:numRef>
          </c:val>
          <c:smooth val="0"/>
          <c:extLst>
            <c:ext xmlns:c16="http://schemas.microsoft.com/office/drawing/2014/chart" uri="{C3380CC4-5D6E-409C-BE32-E72D297353CC}">
              <c16:uniqueId val="{00000001-7E9D-4D03-8E07-CF6D53635EB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81.25</c:v>
                </c:pt>
              </c:numCache>
            </c:numRef>
          </c:val>
          <c:extLst>
            <c:ext xmlns:c16="http://schemas.microsoft.com/office/drawing/2014/chart" uri="{C3380CC4-5D6E-409C-BE32-E72D297353CC}">
              <c16:uniqueId val="{00000000-8DC7-41BA-920B-2533BF9003F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83.08</c:v>
                </c:pt>
              </c:numCache>
            </c:numRef>
          </c:val>
          <c:smooth val="0"/>
          <c:extLst>
            <c:ext xmlns:c16="http://schemas.microsoft.com/office/drawing/2014/chart" uri="{C3380CC4-5D6E-409C-BE32-E72D297353CC}">
              <c16:uniqueId val="{00000001-8DC7-41BA-920B-2533BF9003F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【214.44】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【780.89】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能登町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個別排水処理</v>
      </c>
      <c r="Q8" s="49"/>
      <c r="R8" s="49"/>
      <c r="S8" s="49"/>
      <c r="T8" s="49"/>
      <c r="U8" s="49"/>
      <c r="V8" s="49"/>
      <c r="W8" s="49" t="str">
        <f>データ!L6</f>
        <v>L2</v>
      </c>
      <c r="X8" s="49"/>
      <c r="Y8" s="49"/>
      <c r="Z8" s="49"/>
      <c r="AA8" s="49"/>
      <c r="AB8" s="49"/>
      <c r="AC8" s="49"/>
      <c r="AD8" s="50" t="str">
        <f>データ!$M$6</f>
        <v>自治体職員</v>
      </c>
      <c r="AE8" s="50"/>
      <c r="AF8" s="50"/>
      <c r="AG8" s="50"/>
      <c r="AH8" s="50"/>
      <c r="AI8" s="50"/>
      <c r="AJ8" s="50"/>
      <c r="AK8" s="3"/>
      <c r="AL8" s="51">
        <f>データ!S6</f>
        <v>16516</v>
      </c>
      <c r="AM8" s="51"/>
      <c r="AN8" s="51"/>
      <c r="AO8" s="51"/>
      <c r="AP8" s="51"/>
      <c r="AQ8" s="51"/>
      <c r="AR8" s="51"/>
      <c r="AS8" s="51"/>
      <c r="AT8" s="46">
        <f>データ!T6</f>
        <v>273.27</v>
      </c>
      <c r="AU8" s="46"/>
      <c r="AV8" s="46"/>
      <c r="AW8" s="46"/>
      <c r="AX8" s="46"/>
      <c r="AY8" s="46"/>
      <c r="AZ8" s="46"/>
      <c r="BA8" s="46"/>
      <c r="BB8" s="46">
        <f>データ!U6</f>
        <v>60.44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9.1300000000000008</v>
      </c>
      <c r="J10" s="46"/>
      <c r="K10" s="46"/>
      <c r="L10" s="46"/>
      <c r="M10" s="46"/>
      <c r="N10" s="46"/>
      <c r="O10" s="46"/>
      <c r="P10" s="46">
        <f>データ!P6</f>
        <v>0.1</v>
      </c>
      <c r="Q10" s="46"/>
      <c r="R10" s="46"/>
      <c r="S10" s="46"/>
      <c r="T10" s="46"/>
      <c r="U10" s="46"/>
      <c r="V10" s="46"/>
      <c r="W10" s="46">
        <f>データ!Q6</f>
        <v>100</v>
      </c>
      <c r="X10" s="46"/>
      <c r="Y10" s="46"/>
      <c r="Z10" s="46"/>
      <c r="AA10" s="46"/>
      <c r="AB10" s="46"/>
      <c r="AC10" s="46"/>
      <c r="AD10" s="51">
        <f>データ!R6</f>
        <v>3300</v>
      </c>
      <c r="AE10" s="51"/>
      <c r="AF10" s="51"/>
      <c r="AG10" s="51"/>
      <c r="AH10" s="51"/>
      <c r="AI10" s="51"/>
      <c r="AJ10" s="51"/>
      <c r="AK10" s="2"/>
      <c r="AL10" s="51">
        <f>データ!V6</f>
        <v>16</v>
      </c>
      <c r="AM10" s="51"/>
      <c r="AN10" s="51"/>
      <c r="AO10" s="51"/>
      <c r="AP10" s="51"/>
      <c r="AQ10" s="51"/>
      <c r="AR10" s="51"/>
      <c r="AS10" s="51"/>
      <c r="AT10" s="46">
        <f>データ!W6</f>
        <v>0.01</v>
      </c>
      <c r="AU10" s="46"/>
      <c r="AV10" s="46"/>
      <c r="AW10" s="46"/>
      <c r="AX10" s="46"/>
      <c r="AY10" s="46"/>
      <c r="AZ10" s="46"/>
      <c r="BA10" s="46"/>
      <c r="BB10" s="46">
        <f>データ!X6</f>
        <v>1600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【97.34】</v>
      </c>
      <c r="F85" s="26" t="str">
        <f>データ!AT6</f>
        <v>【214.44】</v>
      </c>
      <c r="G85" s="26" t="str">
        <f>データ!BE6</f>
        <v>【140.89】</v>
      </c>
      <c r="H85" s="26" t="str">
        <f>データ!BP6</f>
        <v>【780.89】</v>
      </c>
      <c r="I85" s="26" t="str">
        <f>データ!CA6</f>
        <v>【48.58】</v>
      </c>
      <c r="J85" s="26" t="str">
        <f>データ!CL6</f>
        <v>【328.08】</v>
      </c>
      <c r="K85" s="26" t="str">
        <f>データ!CW6</f>
        <v>【46.74】</v>
      </c>
      <c r="L85" s="26" t="str">
        <f>データ!DH6</f>
        <v>【81.12】</v>
      </c>
      <c r="M85" s="26" t="str">
        <f>データ!DS6</f>
        <v>【33.20】</v>
      </c>
      <c r="N85" s="26" t="str">
        <f>データ!ED6</f>
        <v>【-】</v>
      </c>
      <c r="O85" s="26" t="str">
        <f>データ!EO6</f>
        <v>【-】</v>
      </c>
    </row>
  </sheetData>
  <sheetProtection algorithmName="SHA-512" hashValue="oOJy7aEx2FQavx05CfuxmV+EB6vVMBe9iuzrzrAZK2WqzBvo9yW0CMZqmwAG7IentSzl2bc+7XFNWfchvB1KBA==" saltValue="uIANEwFm9jkuRxWoubpqW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174637</v>
      </c>
      <c r="D6" s="33">
        <f t="shared" si="3"/>
        <v>46</v>
      </c>
      <c r="E6" s="33">
        <f t="shared" si="3"/>
        <v>18</v>
      </c>
      <c r="F6" s="33">
        <f t="shared" si="3"/>
        <v>1</v>
      </c>
      <c r="G6" s="33">
        <f t="shared" si="3"/>
        <v>0</v>
      </c>
      <c r="H6" s="33" t="str">
        <f t="shared" si="3"/>
        <v>石川県　能登町</v>
      </c>
      <c r="I6" s="33" t="str">
        <f t="shared" si="3"/>
        <v>法適用</v>
      </c>
      <c r="J6" s="33" t="str">
        <f t="shared" si="3"/>
        <v>下水道事業</v>
      </c>
      <c r="K6" s="33" t="str">
        <f t="shared" si="3"/>
        <v>個別排水処理</v>
      </c>
      <c r="L6" s="33" t="str">
        <f t="shared" si="3"/>
        <v>L2</v>
      </c>
      <c r="M6" s="33" t="str">
        <f t="shared" si="3"/>
        <v>自治体職員</v>
      </c>
      <c r="N6" s="34" t="str">
        <f t="shared" si="3"/>
        <v>-</v>
      </c>
      <c r="O6" s="34">
        <f t="shared" si="3"/>
        <v>9.1300000000000008</v>
      </c>
      <c r="P6" s="34">
        <f t="shared" si="3"/>
        <v>0.1</v>
      </c>
      <c r="Q6" s="34">
        <f t="shared" si="3"/>
        <v>100</v>
      </c>
      <c r="R6" s="34">
        <f t="shared" si="3"/>
        <v>3300</v>
      </c>
      <c r="S6" s="34">
        <f t="shared" si="3"/>
        <v>16516</v>
      </c>
      <c r="T6" s="34">
        <f t="shared" si="3"/>
        <v>273.27</v>
      </c>
      <c r="U6" s="34">
        <f t="shared" si="3"/>
        <v>60.44</v>
      </c>
      <c r="V6" s="34">
        <f t="shared" si="3"/>
        <v>16</v>
      </c>
      <c r="W6" s="34">
        <f t="shared" si="3"/>
        <v>0.01</v>
      </c>
      <c r="X6" s="34">
        <f t="shared" si="3"/>
        <v>1600</v>
      </c>
      <c r="Y6" s="35" t="str">
        <f>IF(Y7="",NA(),Y7)</f>
        <v>-</v>
      </c>
      <c r="Z6" s="35" t="str">
        <f t="shared" ref="Z6:AH6" si="4">IF(Z7="",NA(),Z7)</f>
        <v>-</v>
      </c>
      <c r="AA6" s="35" t="str">
        <f t="shared" si="4"/>
        <v>-</v>
      </c>
      <c r="AB6" s="35" t="str">
        <f t="shared" si="4"/>
        <v>-</v>
      </c>
      <c r="AC6" s="35">
        <f t="shared" si="4"/>
        <v>144.13</v>
      </c>
      <c r="AD6" s="35" t="str">
        <f t="shared" si="4"/>
        <v>-</v>
      </c>
      <c r="AE6" s="35" t="str">
        <f t="shared" si="4"/>
        <v>-</v>
      </c>
      <c r="AF6" s="35" t="str">
        <f t="shared" si="4"/>
        <v>-</v>
      </c>
      <c r="AG6" s="35" t="str">
        <f t="shared" si="4"/>
        <v>-</v>
      </c>
      <c r="AH6" s="35">
        <f t="shared" si="4"/>
        <v>96.14</v>
      </c>
      <c r="AI6" s="34" t="str">
        <f>IF(AI7="","",IF(AI7="-","【-】","【"&amp;SUBSTITUTE(TEXT(AI7,"#,##0.00"),"-","△")&amp;"】"))</f>
        <v>【97.34】</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237</v>
      </c>
      <c r="AT6" s="34" t="str">
        <f>IF(AT7="","",IF(AT7="-","【-】","【"&amp;SUBSTITUTE(TEXT(AT7,"#,##0.00"),"-","△")&amp;"】"))</f>
        <v>【214.44】</v>
      </c>
      <c r="AU6" s="35" t="str">
        <f>IF(AU7="",NA(),AU7)</f>
        <v>-</v>
      </c>
      <c r="AV6" s="35" t="str">
        <f t="shared" ref="AV6:BD6" si="6">IF(AV7="",NA(),AV7)</f>
        <v>-</v>
      </c>
      <c r="AW6" s="35" t="str">
        <f t="shared" si="6"/>
        <v>-</v>
      </c>
      <c r="AX6" s="35" t="str">
        <f t="shared" si="6"/>
        <v>-</v>
      </c>
      <c r="AY6" s="35">
        <f t="shared" si="6"/>
        <v>57.98</v>
      </c>
      <c r="AZ6" s="35" t="str">
        <f t="shared" si="6"/>
        <v>-</v>
      </c>
      <c r="BA6" s="35" t="str">
        <f t="shared" si="6"/>
        <v>-</v>
      </c>
      <c r="BB6" s="35" t="str">
        <f t="shared" si="6"/>
        <v>-</v>
      </c>
      <c r="BC6" s="35" t="str">
        <f t="shared" si="6"/>
        <v>-</v>
      </c>
      <c r="BD6" s="35">
        <f t="shared" si="6"/>
        <v>135.35</v>
      </c>
      <c r="BE6" s="34" t="str">
        <f>IF(BE7="","",IF(BE7="-","【-】","【"&amp;SUBSTITUTE(TEXT(BE7,"#,##0.00"),"-","△")&amp;"】"))</f>
        <v>【140.89】</v>
      </c>
      <c r="BF6" s="35" t="str">
        <f>IF(BF7="",NA(),BF7)</f>
        <v>-</v>
      </c>
      <c r="BG6" s="35" t="str">
        <f t="shared" ref="BG6:BO6" si="7">IF(BG7="",NA(),BG7)</f>
        <v>-</v>
      </c>
      <c r="BH6" s="35" t="str">
        <f t="shared" si="7"/>
        <v>-</v>
      </c>
      <c r="BI6" s="35" t="str">
        <f t="shared" si="7"/>
        <v>-</v>
      </c>
      <c r="BJ6" s="35">
        <f t="shared" si="7"/>
        <v>1.9</v>
      </c>
      <c r="BK6" s="35" t="str">
        <f t="shared" si="7"/>
        <v>-</v>
      </c>
      <c r="BL6" s="35" t="str">
        <f t="shared" si="7"/>
        <v>-</v>
      </c>
      <c r="BM6" s="35" t="str">
        <f t="shared" si="7"/>
        <v>-</v>
      </c>
      <c r="BN6" s="35" t="str">
        <f t="shared" si="7"/>
        <v>-</v>
      </c>
      <c r="BO6" s="35">
        <f t="shared" si="7"/>
        <v>782.91</v>
      </c>
      <c r="BP6" s="34" t="str">
        <f>IF(BP7="","",IF(BP7="-","【-】","【"&amp;SUBSTITUTE(TEXT(BP7,"#,##0.00"),"-","△")&amp;"】"))</f>
        <v>【780.89】</v>
      </c>
      <c r="BQ6" s="35" t="str">
        <f>IF(BQ7="",NA(),BQ7)</f>
        <v>-</v>
      </c>
      <c r="BR6" s="35" t="str">
        <f t="shared" ref="BR6:BZ6" si="8">IF(BR7="",NA(),BR7)</f>
        <v>-</v>
      </c>
      <c r="BS6" s="35" t="str">
        <f t="shared" si="8"/>
        <v>-</v>
      </c>
      <c r="BT6" s="35" t="str">
        <f t="shared" si="8"/>
        <v>-</v>
      </c>
      <c r="BU6" s="35">
        <f t="shared" si="8"/>
        <v>100</v>
      </c>
      <c r="BV6" s="35" t="str">
        <f t="shared" si="8"/>
        <v>-</v>
      </c>
      <c r="BW6" s="35" t="str">
        <f t="shared" si="8"/>
        <v>-</v>
      </c>
      <c r="BX6" s="35" t="str">
        <f t="shared" si="8"/>
        <v>-</v>
      </c>
      <c r="BY6" s="35" t="str">
        <f t="shared" si="8"/>
        <v>-</v>
      </c>
      <c r="BZ6" s="35">
        <f t="shared" si="8"/>
        <v>49.38</v>
      </c>
      <c r="CA6" s="34" t="str">
        <f>IF(CA7="","",IF(CA7="-","【-】","【"&amp;SUBSTITUTE(TEXT(CA7,"#,##0.00"),"-","△")&amp;"】"))</f>
        <v>【48.58】</v>
      </c>
      <c r="CB6" s="35" t="str">
        <f>IF(CB7="",NA(),CB7)</f>
        <v>-</v>
      </c>
      <c r="CC6" s="35" t="str">
        <f t="shared" ref="CC6:CK6" si="9">IF(CC7="",NA(),CC7)</f>
        <v>-</v>
      </c>
      <c r="CD6" s="35" t="str">
        <f t="shared" si="9"/>
        <v>-</v>
      </c>
      <c r="CE6" s="35" t="str">
        <f t="shared" si="9"/>
        <v>-</v>
      </c>
      <c r="CF6" s="35">
        <f t="shared" si="9"/>
        <v>183.16</v>
      </c>
      <c r="CG6" s="35" t="str">
        <f t="shared" si="9"/>
        <v>-</v>
      </c>
      <c r="CH6" s="35" t="str">
        <f t="shared" si="9"/>
        <v>-</v>
      </c>
      <c r="CI6" s="35" t="str">
        <f t="shared" si="9"/>
        <v>-</v>
      </c>
      <c r="CJ6" s="35" t="str">
        <f t="shared" si="9"/>
        <v>-</v>
      </c>
      <c r="CK6" s="35">
        <f t="shared" si="9"/>
        <v>316.97000000000003</v>
      </c>
      <c r="CL6" s="34" t="str">
        <f>IF(CL7="","",IF(CL7="-","【-】","【"&amp;SUBSTITUTE(TEXT(CL7,"#,##0.00"),"-","△")&amp;"】"))</f>
        <v>【328.08】</v>
      </c>
      <c r="CM6" s="35" t="str">
        <f>IF(CM7="",NA(),CM7)</f>
        <v>-</v>
      </c>
      <c r="CN6" s="35" t="str">
        <f t="shared" ref="CN6:CV6" si="10">IF(CN7="",NA(),CN7)</f>
        <v>-</v>
      </c>
      <c r="CO6" s="35" t="str">
        <f t="shared" si="10"/>
        <v>-</v>
      </c>
      <c r="CP6" s="35" t="str">
        <f t="shared" si="10"/>
        <v>-</v>
      </c>
      <c r="CQ6" s="35">
        <f t="shared" si="10"/>
        <v>21.05</v>
      </c>
      <c r="CR6" s="35" t="str">
        <f t="shared" si="10"/>
        <v>-</v>
      </c>
      <c r="CS6" s="35" t="str">
        <f t="shared" si="10"/>
        <v>-</v>
      </c>
      <c r="CT6" s="35" t="str">
        <f t="shared" si="10"/>
        <v>-</v>
      </c>
      <c r="CU6" s="35" t="str">
        <f t="shared" si="10"/>
        <v>-</v>
      </c>
      <c r="CV6" s="35">
        <f t="shared" si="10"/>
        <v>46.36</v>
      </c>
      <c r="CW6" s="34" t="str">
        <f>IF(CW7="","",IF(CW7="-","【-】","【"&amp;SUBSTITUTE(TEXT(CW7,"#,##0.00"),"-","△")&amp;"】"))</f>
        <v>【46.74】</v>
      </c>
      <c r="CX6" s="35" t="str">
        <f>IF(CX7="",NA(),CX7)</f>
        <v>-</v>
      </c>
      <c r="CY6" s="35" t="str">
        <f t="shared" ref="CY6:DG6" si="11">IF(CY7="",NA(),CY7)</f>
        <v>-</v>
      </c>
      <c r="CZ6" s="35" t="str">
        <f t="shared" si="11"/>
        <v>-</v>
      </c>
      <c r="DA6" s="35" t="str">
        <f t="shared" si="11"/>
        <v>-</v>
      </c>
      <c r="DB6" s="35">
        <f t="shared" si="11"/>
        <v>81.25</v>
      </c>
      <c r="DC6" s="35" t="str">
        <f t="shared" si="11"/>
        <v>-</v>
      </c>
      <c r="DD6" s="35" t="str">
        <f t="shared" si="11"/>
        <v>-</v>
      </c>
      <c r="DE6" s="35" t="str">
        <f t="shared" si="11"/>
        <v>-</v>
      </c>
      <c r="DF6" s="35" t="str">
        <f t="shared" si="11"/>
        <v>-</v>
      </c>
      <c r="DG6" s="35">
        <f t="shared" si="11"/>
        <v>83.08</v>
      </c>
      <c r="DH6" s="34" t="str">
        <f>IF(DH7="","",IF(DH7="-","【-】","【"&amp;SUBSTITUTE(TEXT(DH7,"#,##0.00"),"-","△")&amp;"】"))</f>
        <v>【81.12】</v>
      </c>
      <c r="DI6" s="35" t="str">
        <f>IF(DI7="",NA(),DI7)</f>
        <v>-</v>
      </c>
      <c r="DJ6" s="35" t="str">
        <f t="shared" ref="DJ6:DR6" si="12">IF(DJ7="",NA(),DJ7)</f>
        <v>-</v>
      </c>
      <c r="DK6" s="35" t="str">
        <f t="shared" si="12"/>
        <v>-</v>
      </c>
      <c r="DL6" s="35" t="str">
        <f t="shared" si="12"/>
        <v>-</v>
      </c>
      <c r="DM6" s="35">
        <f t="shared" si="12"/>
        <v>11.42</v>
      </c>
      <c r="DN6" s="35" t="str">
        <f t="shared" si="12"/>
        <v>-</v>
      </c>
      <c r="DO6" s="35" t="str">
        <f t="shared" si="12"/>
        <v>-</v>
      </c>
      <c r="DP6" s="35" t="str">
        <f t="shared" si="12"/>
        <v>-</v>
      </c>
      <c r="DQ6" s="35" t="str">
        <f t="shared" si="12"/>
        <v>-</v>
      </c>
      <c r="DR6" s="35">
        <f t="shared" si="12"/>
        <v>33.75</v>
      </c>
      <c r="DS6" s="34" t="str">
        <f>IF(DS7="","",IF(DS7="-","【-】","【"&amp;SUBSTITUTE(TEXT(DS7,"#,##0.00"),"-","△")&amp;"】"))</f>
        <v>【33.20】</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174637</v>
      </c>
      <c r="D7" s="37">
        <v>46</v>
      </c>
      <c r="E7" s="37">
        <v>18</v>
      </c>
      <c r="F7" s="37">
        <v>1</v>
      </c>
      <c r="G7" s="37">
        <v>0</v>
      </c>
      <c r="H7" s="37" t="s">
        <v>96</v>
      </c>
      <c r="I7" s="37" t="s">
        <v>97</v>
      </c>
      <c r="J7" s="37" t="s">
        <v>98</v>
      </c>
      <c r="K7" s="37" t="s">
        <v>99</v>
      </c>
      <c r="L7" s="37" t="s">
        <v>100</v>
      </c>
      <c r="M7" s="37" t="s">
        <v>101</v>
      </c>
      <c r="N7" s="38" t="s">
        <v>102</v>
      </c>
      <c r="O7" s="38">
        <v>9.1300000000000008</v>
      </c>
      <c r="P7" s="38">
        <v>0.1</v>
      </c>
      <c r="Q7" s="38">
        <v>100</v>
      </c>
      <c r="R7" s="38">
        <v>3300</v>
      </c>
      <c r="S7" s="38">
        <v>16516</v>
      </c>
      <c r="T7" s="38">
        <v>273.27</v>
      </c>
      <c r="U7" s="38">
        <v>60.44</v>
      </c>
      <c r="V7" s="38">
        <v>16</v>
      </c>
      <c r="W7" s="38">
        <v>0.01</v>
      </c>
      <c r="X7" s="38">
        <v>1600</v>
      </c>
      <c r="Y7" s="38" t="s">
        <v>102</v>
      </c>
      <c r="Z7" s="38" t="s">
        <v>102</v>
      </c>
      <c r="AA7" s="38" t="s">
        <v>102</v>
      </c>
      <c r="AB7" s="38" t="s">
        <v>102</v>
      </c>
      <c r="AC7" s="38">
        <v>144.13</v>
      </c>
      <c r="AD7" s="38" t="s">
        <v>102</v>
      </c>
      <c r="AE7" s="38" t="s">
        <v>102</v>
      </c>
      <c r="AF7" s="38" t="s">
        <v>102</v>
      </c>
      <c r="AG7" s="38" t="s">
        <v>102</v>
      </c>
      <c r="AH7" s="38">
        <v>96.14</v>
      </c>
      <c r="AI7" s="38">
        <v>97.34</v>
      </c>
      <c r="AJ7" s="38" t="s">
        <v>102</v>
      </c>
      <c r="AK7" s="38" t="s">
        <v>102</v>
      </c>
      <c r="AL7" s="38" t="s">
        <v>102</v>
      </c>
      <c r="AM7" s="38" t="s">
        <v>102</v>
      </c>
      <c r="AN7" s="38">
        <v>0</v>
      </c>
      <c r="AO7" s="38" t="s">
        <v>102</v>
      </c>
      <c r="AP7" s="38" t="s">
        <v>102</v>
      </c>
      <c r="AQ7" s="38" t="s">
        <v>102</v>
      </c>
      <c r="AR7" s="38" t="s">
        <v>102</v>
      </c>
      <c r="AS7" s="38">
        <v>237</v>
      </c>
      <c r="AT7" s="38">
        <v>214.44</v>
      </c>
      <c r="AU7" s="38" t="s">
        <v>102</v>
      </c>
      <c r="AV7" s="38" t="s">
        <v>102</v>
      </c>
      <c r="AW7" s="38" t="s">
        <v>102</v>
      </c>
      <c r="AX7" s="38" t="s">
        <v>102</v>
      </c>
      <c r="AY7" s="38">
        <v>57.98</v>
      </c>
      <c r="AZ7" s="38" t="s">
        <v>102</v>
      </c>
      <c r="BA7" s="38" t="s">
        <v>102</v>
      </c>
      <c r="BB7" s="38" t="s">
        <v>102</v>
      </c>
      <c r="BC7" s="38" t="s">
        <v>102</v>
      </c>
      <c r="BD7" s="38">
        <v>135.35</v>
      </c>
      <c r="BE7" s="38">
        <v>140.88999999999999</v>
      </c>
      <c r="BF7" s="38" t="s">
        <v>102</v>
      </c>
      <c r="BG7" s="38" t="s">
        <v>102</v>
      </c>
      <c r="BH7" s="38" t="s">
        <v>102</v>
      </c>
      <c r="BI7" s="38" t="s">
        <v>102</v>
      </c>
      <c r="BJ7" s="38">
        <v>1.9</v>
      </c>
      <c r="BK7" s="38" t="s">
        <v>102</v>
      </c>
      <c r="BL7" s="38" t="s">
        <v>102</v>
      </c>
      <c r="BM7" s="38" t="s">
        <v>102</v>
      </c>
      <c r="BN7" s="38" t="s">
        <v>102</v>
      </c>
      <c r="BO7" s="38">
        <v>782.91</v>
      </c>
      <c r="BP7" s="38">
        <v>780.89</v>
      </c>
      <c r="BQ7" s="38" t="s">
        <v>102</v>
      </c>
      <c r="BR7" s="38" t="s">
        <v>102</v>
      </c>
      <c r="BS7" s="38" t="s">
        <v>102</v>
      </c>
      <c r="BT7" s="38" t="s">
        <v>102</v>
      </c>
      <c r="BU7" s="38">
        <v>100</v>
      </c>
      <c r="BV7" s="38" t="s">
        <v>102</v>
      </c>
      <c r="BW7" s="38" t="s">
        <v>102</v>
      </c>
      <c r="BX7" s="38" t="s">
        <v>102</v>
      </c>
      <c r="BY7" s="38" t="s">
        <v>102</v>
      </c>
      <c r="BZ7" s="38">
        <v>49.38</v>
      </c>
      <c r="CA7" s="38">
        <v>48.58</v>
      </c>
      <c r="CB7" s="38" t="s">
        <v>102</v>
      </c>
      <c r="CC7" s="38" t="s">
        <v>102</v>
      </c>
      <c r="CD7" s="38" t="s">
        <v>102</v>
      </c>
      <c r="CE7" s="38" t="s">
        <v>102</v>
      </c>
      <c r="CF7" s="38">
        <v>183.16</v>
      </c>
      <c r="CG7" s="38" t="s">
        <v>102</v>
      </c>
      <c r="CH7" s="38" t="s">
        <v>102</v>
      </c>
      <c r="CI7" s="38" t="s">
        <v>102</v>
      </c>
      <c r="CJ7" s="38" t="s">
        <v>102</v>
      </c>
      <c r="CK7" s="38">
        <v>316.97000000000003</v>
      </c>
      <c r="CL7" s="38">
        <v>328.08</v>
      </c>
      <c r="CM7" s="38" t="s">
        <v>102</v>
      </c>
      <c r="CN7" s="38" t="s">
        <v>102</v>
      </c>
      <c r="CO7" s="38" t="s">
        <v>102</v>
      </c>
      <c r="CP7" s="38" t="s">
        <v>102</v>
      </c>
      <c r="CQ7" s="38">
        <v>21.05</v>
      </c>
      <c r="CR7" s="38" t="s">
        <v>102</v>
      </c>
      <c r="CS7" s="38" t="s">
        <v>102</v>
      </c>
      <c r="CT7" s="38" t="s">
        <v>102</v>
      </c>
      <c r="CU7" s="38" t="s">
        <v>102</v>
      </c>
      <c r="CV7" s="38">
        <v>46.36</v>
      </c>
      <c r="CW7" s="38">
        <v>46.74</v>
      </c>
      <c r="CX7" s="38" t="s">
        <v>102</v>
      </c>
      <c r="CY7" s="38" t="s">
        <v>102</v>
      </c>
      <c r="CZ7" s="38" t="s">
        <v>102</v>
      </c>
      <c r="DA7" s="38" t="s">
        <v>102</v>
      </c>
      <c r="DB7" s="38">
        <v>81.25</v>
      </c>
      <c r="DC7" s="38" t="s">
        <v>102</v>
      </c>
      <c r="DD7" s="38" t="s">
        <v>102</v>
      </c>
      <c r="DE7" s="38" t="s">
        <v>102</v>
      </c>
      <c r="DF7" s="38" t="s">
        <v>102</v>
      </c>
      <c r="DG7" s="38">
        <v>83.08</v>
      </c>
      <c r="DH7" s="38">
        <v>81.12</v>
      </c>
      <c r="DI7" s="38" t="s">
        <v>102</v>
      </c>
      <c r="DJ7" s="38" t="s">
        <v>102</v>
      </c>
      <c r="DK7" s="38" t="s">
        <v>102</v>
      </c>
      <c r="DL7" s="38" t="s">
        <v>102</v>
      </c>
      <c r="DM7" s="38">
        <v>11.42</v>
      </c>
      <c r="DN7" s="38" t="s">
        <v>102</v>
      </c>
      <c r="DO7" s="38" t="s">
        <v>102</v>
      </c>
      <c r="DP7" s="38" t="s">
        <v>102</v>
      </c>
      <c r="DQ7" s="38" t="s">
        <v>102</v>
      </c>
      <c r="DR7" s="38">
        <v>33.75</v>
      </c>
      <c r="DS7" s="38">
        <v>33.200000000000003</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2022-01-28T01:16:05Z</cp:lastPrinted>
  <dcterms:created xsi:type="dcterms:W3CDTF">2021-12-03T07:40:56Z</dcterms:created>
  <dcterms:modified xsi:type="dcterms:W3CDTF">2022-01-28T01:16:06Z</dcterms:modified>
  <cp:category/>
</cp:coreProperties>
</file>