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3 下水道\80特定\"/>
    </mc:Choice>
  </mc:AlternateContent>
  <workbookProtection workbookAlgorithmName="SHA-512" workbookHashValue="LzZ8LE4LqSCPpoJAcLLIgw3daTJtm4/Z/gddelXJ5SBH7LQt9/hkUJcEytdPdRE+jd3njZIeeJAGA6huLpZpJQ==" workbookSaltValue="QGDHjEPtjUPPLJ8ZzEob8A==" workbookSpinCount="100000" lockStructure="1"/>
  <bookViews>
    <workbookView xWindow="0" yWindow="0" windowWidth="20490" windowHeight="709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<sst xmlns="http://schemas.openxmlformats.org/spreadsheetml/2006/main" count="325" uniqueCount="116">
  <si>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</si>
  <si>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</si>
  <si>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</si>
  <si>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</si>
  <si>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</si>
  <si>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</si>
  <si>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</si>
  <si>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</si>
  <si>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</si>
  <si>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</si>
  <si>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</si>
  <si>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</si>
  <si>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</si>
  <si>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</si>
  <si>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</si>
  <si>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</si>
  <si>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</si>
  <si>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</si>
  <si>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</si>
  <si>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</si>
  <si>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</si>
  <si>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</si>
  <si>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</si>
  <si>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</si>
  <si>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</si>
  <si>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</si>
  <si>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</si>
  <si>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</si>
  <si>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</si>
  <si>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</si>
  <si>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</si>
  <si>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</si>
  <si>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</si>
  <si>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</si>
  <si>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</si>
  <si>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</si>
  <si>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</si>
  <si>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</si>
  <si>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</si>
  <si>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</si>
  <si>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</si>
  <si>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</si>
  <si>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</si>
  <si>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</si>
  <si>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</si>
  <si>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</si>
  <si>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</si>
  <si>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</si>
  <si>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</si>
  <si>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</si>
  <si>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</si>
  <si>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</si>
  <si>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</si>
  <si>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</si>
  <si>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</si>
  <si>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</si>
  <si>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</si>
  <si>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</si>
  <si>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</si>
  <si>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</si>
  <si>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</si>
  <si>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</si>
  <si>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</si>
  <si>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</si>
  <si>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</si>
  <si>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</si>
  <si>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</si>
  <si>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</si>
  <si>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</si>
  <si>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</si>
  <si>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</si>
  <si>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</si>
  <si>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</si>
  <si>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</si>
  <si>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</si>
  <si>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</si>
  <si>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</si>
  <si>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</si>
  <si>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</si>
  <si>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</si>
  <si>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</si>
  <si>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</si>
  <si>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</si>
  <si>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</si>
  <si>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</si>
  <si>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</si>
  <si>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</si>
  <si>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</si>
  <si>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</si>
  <si>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</si>
  <si>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</si>
  <si>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</si>
  <si>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</si>
  <si>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</si>
  <si>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</si>
  <si>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</si>
  <si>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</si>
  <si>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法適用</t>
  </si>
  <si>
    <t>下水道事業</t>
  </si>
  <si>
    <t>特定地域生活排水処理</t>
  </si>
  <si>
    <t>K2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</si>
  <si>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</si>
  <si>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</si>
  <si>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</si>
  <si>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</si>
  <si>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</si>
  <si>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</si>
  <si>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</si>
  <si>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</si>
  <si>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</si>
  <si>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</si>
  <si>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</si>
  <si>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</si>
  <si>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有形固定資産の老朽化の状況については、特定地域生活排水処理事業の整備開始年度が平成14年7月であり合併処理浄化槽本体の標準耐用年数30年を経過した浄化槽がないことが要因で更新実績はないが周辺機器設備等については故障の都度修繕している。今後は浄化槽本体の更新等の財源の確保や経営に与える影響等を踏まえた分析を行った上で、計画的かつ適正な維持管理を図る必要がある。</t>
    <phoneticPr fontId="4"/>
  </si>
  <si>
    <t>類似団体と比較すると経費回収率など「経営の健全性」に関する経営指標は悪くなっている。また、汚水処理原価など「経営の効率性」に関する経営指標もほぼ横ばい傾向である。現在、水洗化率が100％となっているが汚水処理費（公費負担分除く）を賄えない状況であるので、経営改善のためには、汚水処理原価の低減を図り経費回収率の向上を目指すとともに、将来世代の地方債償還金の負担の増大を考慮に入れながら、計画的に施設整備を行っていく必要がある。</t>
    <phoneticPr fontId="4"/>
  </si>
  <si>
    <t>　令和２年度より公営企業法適用化へ移行したことで、当年度分析表はR02のみの標記となっている。①料金収入や一般会計からの繰入金等の総収益で維持管理費や支払利息をどの程度賄えているかを表す指標となっており当該指標は若干100%を下回っており経営の改善を図っていく。②累積欠損金は類似団体と比較しても低い数値となっている。③流動比率は、100%以上が望ましいとなっているが、類似団体と比較しても低い状況となっており、流動負債の大半を占める企業債の償還金が要因となっている。
④企業債残高対事業規模比率　事業継続中の為、類似団体と比較しても高い水準となっている。⑤経費回収率　当該指標は54.34％と類似団体より低い水準となっており、維持管理の適正な経営を図る。⑥汚水処理原価　類似団体と比較して低い状況となっていることから、今後も維持管理費の抑制に努める。⑦施設利用率は、１日に対応可能な処理能力に対する１日平均処理水量の割合を表しており、類似団体との比較においては低い状況となっている。これは節水器具の普及や人口減少等によると考えられる。⑧現在処理区域内人口のうち、実際に水洗便所等を設置して汚水処理している人口の割合を表す水洗化率については、100%となっており類似団体との比較では良い状況となっている。今後もできる限り100％を維持するよう努めていく。</t>
    <rPh sb="4" eb="6">
      <t>ネンド</t>
    </rPh>
    <rPh sb="8" eb="12">
      <t>コウエイキギョウ</t>
    </rPh>
    <rPh sb="15" eb="16">
      <t>カ</t>
    </rPh>
    <rPh sb="17" eb="19">
      <t>イコウ</t>
    </rPh>
    <rPh sb="25" eb="31">
      <t>トウネンドブンセキヒョウ</t>
    </rPh>
    <rPh sb="38" eb="40">
      <t>ヒョウキ</t>
    </rPh>
    <rPh sb="69" eb="74">
      <t>イジカンリヒ</t>
    </rPh>
    <rPh sb="75" eb="79">
      <t>シハライリソク</t>
    </rPh>
    <rPh sb="93" eb="95">
      <t>シヒョウ</t>
    </rPh>
    <rPh sb="101" eb="103">
      <t>トウガイ</t>
    </rPh>
    <rPh sb="106" eb="108">
      <t>ジャッカン</t>
    </rPh>
    <rPh sb="113" eb="115">
      <t>シタマワ</t>
    </rPh>
    <rPh sb="119" eb="121">
      <t>ケイエイ</t>
    </rPh>
    <rPh sb="122" eb="124">
      <t>カイゼン</t>
    </rPh>
    <rPh sb="125" eb="126">
      <t>ハカ</t>
    </rPh>
    <rPh sb="173" eb="174">
      <t>ノゾ</t>
    </rPh>
    <rPh sb="225" eb="227">
      <t>ヨウイン</t>
    </rPh>
    <rPh sb="249" eb="253">
      <t>ジギョウケイゾク</t>
    </rPh>
    <rPh sb="253" eb="254">
      <t>チュウ</t>
    </rPh>
    <rPh sb="255" eb="256">
      <t>タメ</t>
    </rPh>
    <rPh sb="257" eb="261">
      <t>ルイジダンタイ</t>
    </rPh>
    <rPh sb="262" eb="264">
      <t>ヒカク</t>
    </rPh>
    <rPh sb="267" eb="268">
      <t>タカ</t>
    </rPh>
    <rPh sb="269" eb="271">
      <t>スイジュン</t>
    </rPh>
    <rPh sb="303" eb="304">
      <t>ヒク</t>
    </rPh>
    <rPh sb="305" eb="307">
      <t>スイジュン</t>
    </rPh>
    <rPh sb="319" eb="321">
      <t>テキセイ</t>
    </rPh>
    <rPh sb="322" eb="324">
      <t>ケイエイ</t>
    </rPh>
    <rPh sb="325" eb="326">
      <t>ハカ</t>
    </rPh>
    <rPh sb="345" eb="346">
      <t>ヒク</t>
    </rPh>
    <rPh sb="347" eb="349">
      <t>ジョウキョウ</t>
    </rPh>
    <rPh sb="360" eb="362">
      <t>コンゴ</t>
    </rPh>
    <rPh sb="363" eb="368">
      <t>イジカンリヒ</t>
    </rPh>
    <rPh sb="369" eb="371">
      <t>ヨクセイ</t>
    </rPh>
    <rPh sb="372" eb="37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</si>
</sst>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00-4987-8AC0-15F16042C02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A00-4987-8AC0-15F16042C02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39.9</c:v>
                </c:pt>
              </c:numCache>
            </c:numRef>
          </c:val>
          <c:extLst>
            <c:ext xmlns:c16="http://schemas.microsoft.com/office/drawing/2014/chart" uri="{C3380CC4-5D6E-409C-BE32-E72D297353CC}">
              <c16:uniqueId val="{00000000-68A6-4C22-948C-0801F8FD020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58.19</c:v>
                </c:pt>
              </c:numCache>
            </c:numRef>
          </c:val>
          <c:smooth val="0"/>
          <c:extLst>
            <c:ext xmlns:c16="http://schemas.microsoft.com/office/drawing/2014/chart" uri="{C3380CC4-5D6E-409C-BE32-E72D297353CC}">
              <c16:uniqueId val="{00000001-68A6-4C22-948C-0801F8FD020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2392-49BD-B70F-45215A2B002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87.8</c:v>
                </c:pt>
              </c:numCache>
            </c:numRef>
          </c:val>
          <c:smooth val="0"/>
          <c:extLst>
            <c:ext xmlns:c16="http://schemas.microsoft.com/office/drawing/2014/chart" uri="{C3380CC4-5D6E-409C-BE32-E72D297353CC}">
              <c16:uniqueId val="{00000001-2392-49BD-B70F-45215A2B002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91.98</c:v>
                </c:pt>
              </c:numCache>
            </c:numRef>
          </c:val>
          <c:extLst>
            <c:ext xmlns:c16="http://schemas.microsoft.com/office/drawing/2014/chart" uri="{C3380CC4-5D6E-409C-BE32-E72D297353CC}">
              <c16:uniqueId val="{00000000-1312-4A17-A5AF-D322BBD87A4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99.03</c:v>
                </c:pt>
              </c:numCache>
            </c:numRef>
          </c:val>
          <c:smooth val="0"/>
          <c:extLst>
            <c:ext xmlns:c16="http://schemas.microsoft.com/office/drawing/2014/chart" uri="{C3380CC4-5D6E-409C-BE32-E72D297353CC}">
              <c16:uniqueId val="{00000001-1312-4A17-A5AF-D322BBD87A4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6.63</c:v>
                </c:pt>
              </c:numCache>
            </c:numRef>
          </c:val>
          <c:extLst>
            <c:ext xmlns:c16="http://schemas.microsoft.com/office/drawing/2014/chart" uri="{C3380CC4-5D6E-409C-BE32-E72D297353CC}">
              <c16:uniqueId val="{00000000-AFF0-4349-A5F0-2CD5B6019B8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15.74</c:v>
                </c:pt>
              </c:numCache>
            </c:numRef>
          </c:val>
          <c:smooth val="0"/>
          <c:extLst>
            <c:ext xmlns:c16="http://schemas.microsoft.com/office/drawing/2014/chart" uri="{C3380CC4-5D6E-409C-BE32-E72D297353CC}">
              <c16:uniqueId val="{00000001-AFF0-4349-A5F0-2CD5B6019B8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7B-4F4B-80CA-E8D5F3AA9B2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97B-4F4B-80CA-E8D5F3AA9B2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34.03</c:v>
                </c:pt>
              </c:numCache>
            </c:numRef>
          </c:val>
          <c:extLst>
            <c:ext xmlns:c16="http://schemas.microsoft.com/office/drawing/2014/chart" uri="{C3380CC4-5D6E-409C-BE32-E72D297353CC}">
              <c16:uniqueId val="{00000000-41B3-4C1E-9555-C70A8F582F1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74.239999999999995</c:v>
                </c:pt>
              </c:numCache>
            </c:numRef>
          </c:val>
          <c:smooth val="0"/>
          <c:extLst>
            <c:ext xmlns:c16="http://schemas.microsoft.com/office/drawing/2014/chart" uri="{C3380CC4-5D6E-409C-BE32-E72D297353CC}">
              <c16:uniqueId val="{00000001-41B3-4C1E-9555-C70A8F582F1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30.98</c:v>
                </c:pt>
              </c:numCache>
            </c:numRef>
          </c:val>
          <c:extLst>
            <c:ext xmlns:c16="http://schemas.microsoft.com/office/drawing/2014/chart" uri="{C3380CC4-5D6E-409C-BE32-E72D297353CC}">
              <c16:uniqueId val="{00000000-D288-470C-896C-7BD341A9970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100.47</c:v>
                </c:pt>
              </c:numCache>
            </c:numRef>
          </c:val>
          <c:smooth val="0"/>
          <c:extLst>
            <c:ext xmlns:c16="http://schemas.microsoft.com/office/drawing/2014/chart" uri="{C3380CC4-5D6E-409C-BE32-E72D297353CC}">
              <c16:uniqueId val="{00000001-D288-470C-896C-7BD341A9970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422.77</c:v>
                </c:pt>
              </c:numCache>
            </c:numRef>
          </c:val>
          <c:extLst>
            <c:ext xmlns:c16="http://schemas.microsoft.com/office/drawing/2014/chart" uri="{C3380CC4-5D6E-409C-BE32-E72D297353CC}">
              <c16:uniqueId val="{00000000-A543-40A4-9621-4716D4A5455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294.27</c:v>
                </c:pt>
              </c:numCache>
            </c:numRef>
          </c:val>
          <c:smooth val="0"/>
          <c:extLst>
            <c:ext xmlns:c16="http://schemas.microsoft.com/office/drawing/2014/chart" uri="{C3380CC4-5D6E-409C-BE32-E72D297353CC}">
              <c16:uniqueId val="{00000001-A543-40A4-9621-4716D4A5455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54.34</c:v>
                </c:pt>
              </c:numCache>
            </c:numRef>
          </c:val>
          <c:extLst>
            <c:ext xmlns:c16="http://schemas.microsoft.com/office/drawing/2014/chart" uri="{C3380CC4-5D6E-409C-BE32-E72D297353CC}">
              <c16:uniqueId val="{00000000-567A-4B1D-805A-DB5373D7927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60.59</c:v>
                </c:pt>
              </c:numCache>
            </c:numRef>
          </c:val>
          <c:smooth val="0"/>
          <c:extLst>
            <c:ext xmlns:c16="http://schemas.microsoft.com/office/drawing/2014/chart" uri="{C3380CC4-5D6E-409C-BE32-E72D297353CC}">
              <c16:uniqueId val="{00000001-567A-4B1D-805A-DB5373D7927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185.47</c:v>
                </c:pt>
              </c:numCache>
            </c:numRef>
          </c:val>
          <c:extLst>
            <c:ext xmlns:c16="http://schemas.microsoft.com/office/drawing/2014/chart" uri="{C3380CC4-5D6E-409C-BE32-E72D297353CC}">
              <c16:uniqueId val="{00000000-EDA2-48BE-91F0-CD6165EADF1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280.23</c:v>
                </c:pt>
              </c:numCache>
            </c:numRef>
          </c:val>
          <c:smooth val="0"/>
          <c:extLst>
            <c:ext xmlns:c16="http://schemas.microsoft.com/office/drawing/2014/chart" uri="{C3380CC4-5D6E-409C-BE32-E72D297353CC}">
              <c16:uniqueId val="{00000001-EDA2-48BE-91F0-CD6165EADF1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能登町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自治体職員</v>
      </c>
      <c r="AE8" s="50"/>
      <c r="AF8" s="50"/>
      <c r="AG8" s="50"/>
      <c r="AH8" s="50"/>
      <c r="AI8" s="50"/>
      <c r="AJ8" s="50"/>
      <c r="AK8" s="3"/>
      <c r="AL8" s="51">
        <f>データ!S6</f>
        <v>16516</v>
      </c>
      <c r="AM8" s="51"/>
      <c r="AN8" s="51"/>
      <c r="AO8" s="51"/>
      <c r="AP8" s="51"/>
      <c r="AQ8" s="51"/>
      <c r="AR8" s="51"/>
      <c r="AS8" s="51"/>
      <c r="AT8" s="46">
        <f>データ!T6</f>
        <v>273.27</v>
      </c>
      <c r="AU8" s="46"/>
      <c r="AV8" s="46"/>
      <c r="AW8" s="46"/>
      <c r="AX8" s="46"/>
      <c r="AY8" s="46"/>
      <c r="AZ8" s="46"/>
      <c r="BA8" s="46"/>
      <c r="BB8" s="46">
        <f>データ!U6</f>
        <v>60.44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29.27</v>
      </c>
      <c r="J10" s="46"/>
      <c r="K10" s="46"/>
      <c r="L10" s="46"/>
      <c r="M10" s="46"/>
      <c r="N10" s="46"/>
      <c r="O10" s="46"/>
      <c r="P10" s="46">
        <f>データ!P6</f>
        <v>6.2</v>
      </c>
      <c r="Q10" s="46"/>
      <c r="R10" s="46"/>
      <c r="S10" s="46"/>
      <c r="T10" s="46"/>
      <c r="U10" s="46"/>
      <c r="V10" s="46"/>
      <c r="W10" s="46">
        <f>データ!Q6</f>
        <v>100</v>
      </c>
      <c r="X10" s="46"/>
      <c r="Y10" s="46"/>
      <c r="Z10" s="46"/>
      <c r="AA10" s="46"/>
      <c r="AB10" s="46"/>
      <c r="AC10" s="46"/>
      <c r="AD10" s="51">
        <f>データ!R6</f>
        <v>1650</v>
      </c>
      <c r="AE10" s="51"/>
      <c r="AF10" s="51"/>
      <c r="AG10" s="51"/>
      <c r="AH10" s="51"/>
      <c r="AI10" s="51"/>
      <c r="AJ10" s="51"/>
      <c r="AK10" s="2"/>
      <c r="AL10" s="51">
        <f>データ!V6</f>
        <v>1013</v>
      </c>
      <c r="AM10" s="51"/>
      <c r="AN10" s="51"/>
      <c r="AO10" s="51"/>
      <c r="AP10" s="51"/>
      <c r="AQ10" s="51"/>
      <c r="AR10" s="51"/>
      <c r="AS10" s="51"/>
      <c r="AT10" s="46">
        <f>データ!W6</f>
        <v>0.1</v>
      </c>
      <c r="AU10" s="46"/>
      <c r="AV10" s="46"/>
      <c r="AW10" s="46"/>
      <c r="AX10" s="46"/>
      <c r="AY10" s="46"/>
      <c r="AZ10" s="46"/>
      <c r="BA10" s="46"/>
      <c r="BB10" s="46">
        <f>データ!X6</f>
        <v>10130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o63rM/knQq6Em06OKESK5lYmcEE15kbKY8LCkWx44sB0X8nIM4EsCsd8oPe9DGSQ7eqCMqvQ+4ix4wAz2B0F/g==" saltValue="rzGPbPHjiDji7GI/ga352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174637</v>
      </c>
      <c r="D6" s="33">
        <f t="shared" si="3"/>
        <v>46</v>
      </c>
      <c r="E6" s="33">
        <f t="shared" si="3"/>
        <v>18</v>
      </c>
      <c r="F6" s="33">
        <f t="shared" si="3"/>
        <v>0</v>
      </c>
      <c r="G6" s="33">
        <f t="shared" si="3"/>
        <v>0</v>
      </c>
      <c r="H6" s="33" t="str">
        <f t="shared" si="3"/>
        <v>石川県　能登町</v>
      </c>
      <c r="I6" s="33" t="str">
        <f t="shared" si="3"/>
        <v>法適用</v>
      </c>
      <c r="J6" s="33" t="str">
        <f t="shared" si="3"/>
        <v>下水道事業</v>
      </c>
      <c r="K6" s="33" t="str">
        <f t="shared" si="3"/>
        <v>特定地域生活排水処理</v>
      </c>
      <c r="L6" s="33" t="str">
        <f t="shared" si="3"/>
        <v>K2</v>
      </c>
      <c r="M6" s="33" t="str">
        <f t="shared" si="3"/>
        <v>自治体職員</v>
      </c>
      <c r="N6" s="34" t="str">
        <f t="shared" si="3"/>
        <v>-</v>
      </c>
      <c r="O6" s="34">
        <f t="shared" si="3"/>
        <v>29.27</v>
      </c>
      <c r="P6" s="34">
        <f t="shared" si="3"/>
        <v>6.2</v>
      </c>
      <c r="Q6" s="34">
        <f t="shared" si="3"/>
        <v>100</v>
      </c>
      <c r="R6" s="34">
        <f t="shared" si="3"/>
        <v>1650</v>
      </c>
      <c r="S6" s="34">
        <f t="shared" si="3"/>
        <v>16516</v>
      </c>
      <c r="T6" s="34">
        <f t="shared" si="3"/>
        <v>273.27</v>
      </c>
      <c r="U6" s="34">
        <f t="shared" si="3"/>
        <v>60.44</v>
      </c>
      <c r="V6" s="34">
        <f t="shared" si="3"/>
        <v>1013</v>
      </c>
      <c r="W6" s="34">
        <f t="shared" si="3"/>
        <v>0.1</v>
      </c>
      <c r="X6" s="34">
        <f t="shared" si="3"/>
        <v>10130</v>
      </c>
      <c r="Y6" s="35" t="str">
        <f>IF(Y7="",NA(),Y7)</f>
        <v>-</v>
      </c>
      <c r="Z6" s="35" t="str">
        <f t="shared" ref="Z6:AH6" si="4">IF(Z7="",NA(),Z7)</f>
        <v>-</v>
      </c>
      <c r="AA6" s="35" t="str">
        <f t="shared" si="4"/>
        <v>-</v>
      </c>
      <c r="AB6" s="35" t="str">
        <f t="shared" si="4"/>
        <v>-</v>
      </c>
      <c r="AC6" s="35">
        <f t="shared" si="4"/>
        <v>91.98</v>
      </c>
      <c r="AD6" s="35" t="str">
        <f t="shared" si="4"/>
        <v>-</v>
      </c>
      <c r="AE6" s="35" t="str">
        <f t="shared" si="4"/>
        <v>-</v>
      </c>
      <c r="AF6" s="35" t="str">
        <f t="shared" si="4"/>
        <v>-</v>
      </c>
      <c r="AG6" s="35" t="str">
        <f t="shared" si="4"/>
        <v>-</v>
      </c>
      <c r="AH6" s="35">
        <f t="shared" si="4"/>
        <v>99.03</v>
      </c>
      <c r="AI6" s="34" t="str">
        <f>IF(AI7="","",IF(AI7="-","【-】","【"&amp;SUBSTITUTE(TEXT(AI7,"#,##0.00"),"-","△")&amp;"】"))</f>
        <v>【98.17】</v>
      </c>
      <c r="AJ6" s="35" t="str">
        <f>IF(AJ7="",NA(),AJ7)</f>
        <v>-</v>
      </c>
      <c r="AK6" s="35" t="str">
        <f t="shared" ref="AK6:AS6" si="5">IF(AK7="",NA(),AK7)</f>
        <v>-</v>
      </c>
      <c r="AL6" s="35" t="str">
        <f t="shared" si="5"/>
        <v>-</v>
      </c>
      <c r="AM6" s="35" t="str">
        <f t="shared" si="5"/>
        <v>-</v>
      </c>
      <c r="AN6" s="35">
        <f t="shared" si="5"/>
        <v>34.03</v>
      </c>
      <c r="AO6" s="35" t="str">
        <f t="shared" si="5"/>
        <v>-</v>
      </c>
      <c r="AP6" s="35" t="str">
        <f t="shared" si="5"/>
        <v>-</v>
      </c>
      <c r="AQ6" s="35" t="str">
        <f t="shared" si="5"/>
        <v>-</v>
      </c>
      <c r="AR6" s="35" t="str">
        <f t="shared" si="5"/>
        <v>-</v>
      </c>
      <c r="AS6" s="35">
        <f t="shared" si="5"/>
        <v>74.239999999999995</v>
      </c>
      <c r="AT6" s="34" t="str">
        <f>IF(AT7="","",IF(AT7="-","【-】","【"&amp;SUBSTITUTE(TEXT(AT7,"#,##0.00"),"-","△")&amp;"】"))</f>
        <v>【92.20】</v>
      </c>
      <c r="AU6" s="35" t="str">
        <f>IF(AU7="",NA(),AU7)</f>
        <v>-</v>
      </c>
      <c r="AV6" s="35" t="str">
        <f t="shared" ref="AV6:BD6" si="6">IF(AV7="",NA(),AV7)</f>
        <v>-</v>
      </c>
      <c r="AW6" s="35" t="str">
        <f t="shared" si="6"/>
        <v>-</v>
      </c>
      <c r="AX6" s="35" t="str">
        <f t="shared" si="6"/>
        <v>-</v>
      </c>
      <c r="AY6" s="35">
        <f t="shared" si="6"/>
        <v>30.98</v>
      </c>
      <c r="AZ6" s="35" t="str">
        <f t="shared" si="6"/>
        <v>-</v>
      </c>
      <c r="BA6" s="35" t="str">
        <f t="shared" si="6"/>
        <v>-</v>
      </c>
      <c r="BB6" s="35" t="str">
        <f t="shared" si="6"/>
        <v>-</v>
      </c>
      <c r="BC6" s="35" t="str">
        <f t="shared" si="6"/>
        <v>-</v>
      </c>
      <c r="BD6" s="35">
        <f t="shared" si="6"/>
        <v>100.47</v>
      </c>
      <c r="BE6" s="34" t="str">
        <f>IF(BE7="","",IF(BE7="-","【-】","【"&amp;SUBSTITUTE(TEXT(BE7,"#,##0.00"),"-","△")&amp;"】"))</f>
        <v>【106.38】</v>
      </c>
      <c r="BF6" s="35" t="str">
        <f>IF(BF7="",NA(),BF7)</f>
        <v>-</v>
      </c>
      <c r="BG6" s="35" t="str">
        <f t="shared" ref="BG6:BO6" si="7">IF(BG7="",NA(),BG7)</f>
        <v>-</v>
      </c>
      <c r="BH6" s="35" t="str">
        <f t="shared" si="7"/>
        <v>-</v>
      </c>
      <c r="BI6" s="35" t="str">
        <f t="shared" si="7"/>
        <v>-</v>
      </c>
      <c r="BJ6" s="35">
        <f t="shared" si="7"/>
        <v>422.77</v>
      </c>
      <c r="BK6" s="35" t="str">
        <f t="shared" si="7"/>
        <v>-</v>
      </c>
      <c r="BL6" s="35" t="str">
        <f t="shared" si="7"/>
        <v>-</v>
      </c>
      <c r="BM6" s="35" t="str">
        <f t="shared" si="7"/>
        <v>-</v>
      </c>
      <c r="BN6" s="35" t="str">
        <f t="shared" si="7"/>
        <v>-</v>
      </c>
      <c r="BO6" s="35">
        <f t="shared" si="7"/>
        <v>294.27</v>
      </c>
      <c r="BP6" s="34" t="str">
        <f>IF(BP7="","",IF(BP7="-","【-】","【"&amp;SUBSTITUTE(TEXT(BP7,"#,##0.00"),"-","△")&amp;"】"))</f>
        <v>【314.13】</v>
      </c>
      <c r="BQ6" s="35" t="str">
        <f>IF(BQ7="",NA(),BQ7)</f>
        <v>-</v>
      </c>
      <c r="BR6" s="35" t="str">
        <f t="shared" ref="BR6:BZ6" si="8">IF(BR7="",NA(),BR7)</f>
        <v>-</v>
      </c>
      <c r="BS6" s="35" t="str">
        <f t="shared" si="8"/>
        <v>-</v>
      </c>
      <c r="BT6" s="35" t="str">
        <f t="shared" si="8"/>
        <v>-</v>
      </c>
      <c r="BU6" s="35">
        <f t="shared" si="8"/>
        <v>54.34</v>
      </c>
      <c r="BV6" s="35" t="str">
        <f t="shared" si="8"/>
        <v>-</v>
      </c>
      <c r="BW6" s="35" t="str">
        <f t="shared" si="8"/>
        <v>-</v>
      </c>
      <c r="BX6" s="35" t="str">
        <f t="shared" si="8"/>
        <v>-</v>
      </c>
      <c r="BY6" s="35" t="str">
        <f t="shared" si="8"/>
        <v>-</v>
      </c>
      <c r="BZ6" s="35">
        <f t="shared" si="8"/>
        <v>60.59</v>
      </c>
      <c r="CA6" s="34" t="str">
        <f>IF(CA7="","",IF(CA7="-","【-】","【"&amp;SUBSTITUTE(TEXT(CA7,"#,##0.00"),"-","△")&amp;"】"))</f>
        <v>【58.42】</v>
      </c>
      <c r="CB6" s="35" t="str">
        <f>IF(CB7="",NA(),CB7)</f>
        <v>-</v>
      </c>
      <c r="CC6" s="35" t="str">
        <f t="shared" ref="CC6:CK6" si="9">IF(CC7="",NA(),CC7)</f>
        <v>-</v>
      </c>
      <c r="CD6" s="35" t="str">
        <f t="shared" si="9"/>
        <v>-</v>
      </c>
      <c r="CE6" s="35" t="str">
        <f t="shared" si="9"/>
        <v>-</v>
      </c>
      <c r="CF6" s="35">
        <f t="shared" si="9"/>
        <v>185.47</v>
      </c>
      <c r="CG6" s="35" t="str">
        <f t="shared" si="9"/>
        <v>-</v>
      </c>
      <c r="CH6" s="35" t="str">
        <f t="shared" si="9"/>
        <v>-</v>
      </c>
      <c r="CI6" s="35" t="str">
        <f t="shared" si="9"/>
        <v>-</v>
      </c>
      <c r="CJ6" s="35" t="str">
        <f t="shared" si="9"/>
        <v>-</v>
      </c>
      <c r="CK6" s="35">
        <f t="shared" si="9"/>
        <v>280.23</v>
      </c>
      <c r="CL6" s="34" t="str">
        <f>IF(CL7="","",IF(CL7="-","【-】","【"&amp;SUBSTITUTE(TEXT(CL7,"#,##0.00"),"-","△")&amp;"】"))</f>
        <v>【282.28】</v>
      </c>
      <c r="CM6" s="35" t="str">
        <f>IF(CM7="",NA(),CM7)</f>
        <v>-</v>
      </c>
      <c r="CN6" s="35" t="str">
        <f t="shared" ref="CN6:CV6" si="10">IF(CN7="",NA(),CN7)</f>
        <v>-</v>
      </c>
      <c r="CO6" s="35" t="str">
        <f t="shared" si="10"/>
        <v>-</v>
      </c>
      <c r="CP6" s="35" t="str">
        <f t="shared" si="10"/>
        <v>-</v>
      </c>
      <c r="CQ6" s="35">
        <f t="shared" si="10"/>
        <v>39.9</v>
      </c>
      <c r="CR6" s="35" t="str">
        <f t="shared" si="10"/>
        <v>-</v>
      </c>
      <c r="CS6" s="35" t="str">
        <f t="shared" si="10"/>
        <v>-</v>
      </c>
      <c r="CT6" s="35" t="str">
        <f t="shared" si="10"/>
        <v>-</v>
      </c>
      <c r="CU6" s="35" t="str">
        <f t="shared" si="10"/>
        <v>-</v>
      </c>
      <c r="CV6" s="35">
        <f t="shared" si="10"/>
        <v>58.19</v>
      </c>
      <c r="CW6" s="34" t="str">
        <f>IF(CW7="","",IF(CW7="-","【-】","【"&amp;SUBSTITUTE(TEXT(CW7,"#,##0.00"),"-","△")&amp;"】"))</f>
        <v>【57.83】</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87.8</v>
      </c>
      <c r="DH6" s="34" t="str">
        <f>IF(DH7="","",IF(DH7="-","【-】","【"&amp;SUBSTITUTE(TEXT(DH7,"#,##0.00"),"-","△")&amp;"】"))</f>
        <v>【77.67】</v>
      </c>
      <c r="DI6" s="35" t="str">
        <f>IF(DI7="",NA(),DI7)</f>
        <v>-</v>
      </c>
      <c r="DJ6" s="35" t="str">
        <f t="shared" ref="DJ6:DR6" si="12">IF(DJ7="",NA(),DJ7)</f>
        <v>-</v>
      </c>
      <c r="DK6" s="35" t="str">
        <f t="shared" si="12"/>
        <v>-</v>
      </c>
      <c r="DL6" s="35" t="str">
        <f t="shared" si="12"/>
        <v>-</v>
      </c>
      <c r="DM6" s="35">
        <f t="shared" si="12"/>
        <v>6.63</v>
      </c>
      <c r="DN6" s="35" t="str">
        <f t="shared" si="12"/>
        <v>-</v>
      </c>
      <c r="DO6" s="35" t="str">
        <f t="shared" si="12"/>
        <v>-</v>
      </c>
      <c r="DP6" s="35" t="str">
        <f t="shared" si="12"/>
        <v>-</v>
      </c>
      <c r="DQ6" s="35" t="str">
        <f t="shared" si="12"/>
        <v>-</v>
      </c>
      <c r="DR6" s="35">
        <f t="shared" si="12"/>
        <v>15.74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174637</v>
      </c>
      <c r="D7" s="37">
        <v>46</v>
      </c>
      <c r="E7" s="37">
        <v>18</v>
      </c>
      <c r="F7" s="37">
        <v>0</v>
      </c>
      <c r="G7" s="37">
        <v>0</v>
      </c>
      <c r="H7" s="37" t="s">
        <v>96</v>
      </c>
      <c r="I7" s="37" t="s">
        <v>97</v>
      </c>
      <c r="J7" s="37" t="s">
        <v>98</v>
      </c>
      <c r="K7" s="37" t="s">
        <v>99</v>
      </c>
      <c r="L7" s="37" t="s">
        <v>100</v>
      </c>
      <c r="M7" s="37" t="s">
        <v>101</v>
      </c>
      <c r="N7" s="38" t="s">
        <v>102</v>
      </c>
      <c r="O7" s="38">
        <v>29.27</v>
      </c>
      <c r="P7" s="38">
        <v>6.2</v>
      </c>
      <c r="Q7" s="38">
        <v>100</v>
      </c>
      <c r="R7" s="38">
        <v>1650</v>
      </c>
      <c r="S7" s="38">
        <v>16516</v>
      </c>
      <c r="T7" s="38">
        <v>273.27</v>
      </c>
      <c r="U7" s="38">
        <v>60.44</v>
      </c>
      <c r="V7" s="38">
        <v>1013</v>
      </c>
      <c r="W7" s="38">
        <v>0.1</v>
      </c>
      <c r="X7" s="38">
        <v>10130</v>
      </c>
      <c r="Y7" s="38" t="s">
        <v>102</v>
      </c>
      <c r="Z7" s="38" t="s">
        <v>102</v>
      </c>
      <c r="AA7" s="38" t="s">
        <v>102</v>
      </c>
      <c r="AB7" s="38" t="s">
        <v>102</v>
      </c>
      <c r="AC7" s="38">
        <v>91.98</v>
      </c>
      <c r="AD7" s="38" t="s">
        <v>102</v>
      </c>
      <c r="AE7" s="38" t="s">
        <v>102</v>
      </c>
      <c r="AF7" s="38" t="s">
        <v>102</v>
      </c>
      <c r="AG7" s="38" t="s">
        <v>102</v>
      </c>
      <c r="AH7" s="38">
        <v>99.03</v>
      </c>
      <c r="AI7" s="38">
        <v>98.17</v>
      </c>
      <c r="AJ7" s="38" t="s">
        <v>102</v>
      </c>
      <c r="AK7" s="38" t="s">
        <v>102</v>
      </c>
      <c r="AL7" s="38" t="s">
        <v>102</v>
      </c>
      <c r="AM7" s="38" t="s">
        <v>102</v>
      </c>
      <c r="AN7" s="38">
        <v>34.03</v>
      </c>
      <c r="AO7" s="38" t="s">
        <v>102</v>
      </c>
      <c r="AP7" s="38" t="s">
        <v>102</v>
      </c>
      <c r="AQ7" s="38" t="s">
        <v>102</v>
      </c>
      <c r="AR7" s="38" t="s">
        <v>102</v>
      </c>
      <c r="AS7" s="38">
        <v>74.239999999999995</v>
      </c>
      <c r="AT7" s="38">
        <v>92.2</v>
      </c>
      <c r="AU7" s="38" t="s">
        <v>102</v>
      </c>
      <c r="AV7" s="38" t="s">
        <v>102</v>
      </c>
      <c r="AW7" s="38" t="s">
        <v>102</v>
      </c>
      <c r="AX7" s="38" t="s">
        <v>102</v>
      </c>
      <c r="AY7" s="38">
        <v>30.98</v>
      </c>
      <c r="AZ7" s="38" t="s">
        <v>102</v>
      </c>
      <c r="BA7" s="38" t="s">
        <v>102</v>
      </c>
      <c r="BB7" s="38" t="s">
        <v>102</v>
      </c>
      <c r="BC7" s="38" t="s">
        <v>102</v>
      </c>
      <c r="BD7" s="38">
        <v>100.47</v>
      </c>
      <c r="BE7" s="38">
        <v>106.38</v>
      </c>
      <c r="BF7" s="38" t="s">
        <v>102</v>
      </c>
      <c r="BG7" s="38" t="s">
        <v>102</v>
      </c>
      <c r="BH7" s="38" t="s">
        <v>102</v>
      </c>
      <c r="BI7" s="38" t="s">
        <v>102</v>
      </c>
      <c r="BJ7" s="38">
        <v>422.77</v>
      </c>
      <c r="BK7" s="38" t="s">
        <v>102</v>
      </c>
      <c r="BL7" s="38" t="s">
        <v>102</v>
      </c>
      <c r="BM7" s="38" t="s">
        <v>102</v>
      </c>
      <c r="BN7" s="38" t="s">
        <v>102</v>
      </c>
      <c r="BO7" s="38">
        <v>294.27</v>
      </c>
      <c r="BP7" s="38">
        <v>314.13</v>
      </c>
      <c r="BQ7" s="38" t="s">
        <v>102</v>
      </c>
      <c r="BR7" s="38" t="s">
        <v>102</v>
      </c>
      <c r="BS7" s="38" t="s">
        <v>102</v>
      </c>
      <c r="BT7" s="38" t="s">
        <v>102</v>
      </c>
      <c r="BU7" s="38">
        <v>54.34</v>
      </c>
      <c r="BV7" s="38" t="s">
        <v>102</v>
      </c>
      <c r="BW7" s="38" t="s">
        <v>102</v>
      </c>
      <c r="BX7" s="38" t="s">
        <v>102</v>
      </c>
      <c r="BY7" s="38" t="s">
        <v>102</v>
      </c>
      <c r="BZ7" s="38">
        <v>60.59</v>
      </c>
      <c r="CA7" s="38">
        <v>58.42</v>
      </c>
      <c r="CB7" s="38" t="s">
        <v>102</v>
      </c>
      <c r="CC7" s="38" t="s">
        <v>102</v>
      </c>
      <c r="CD7" s="38" t="s">
        <v>102</v>
      </c>
      <c r="CE7" s="38" t="s">
        <v>102</v>
      </c>
      <c r="CF7" s="38">
        <v>185.47</v>
      </c>
      <c r="CG7" s="38" t="s">
        <v>102</v>
      </c>
      <c r="CH7" s="38" t="s">
        <v>102</v>
      </c>
      <c r="CI7" s="38" t="s">
        <v>102</v>
      </c>
      <c r="CJ7" s="38" t="s">
        <v>102</v>
      </c>
      <c r="CK7" s="38">
        <v>280.23</v>
      </c>
      <c r="CL7" s="38">
        <v>282.27999999999997</v>
      </c>
      <c r="CM7" s="38" t="s">
        <v>102</v>
      </c>
      <c r="CN7" s="38" t="s">
        <v>102</v>
      </c>
      <c r="CO7" s="38" t="s">
        <v>102</v>
      </c>
      <c r="CP7" s="38" t="s">
        <v>102</v>
      </c>
      <c r="CQ7" s="38">
        <v>39.9</v>
      </c>
      <c r="CR7" s="38" t="s">
        <v>102</v>
      </c>
      <c r="CS7" s="38" t="s">
        <v>102</v>
      </c>
      <c r="CT7" s="38" t="s">
        <v>102</v>
      </c>
      <c r="CU7" s="38" t="s">
        <v>102</v>
      </c>
      <c r="CV7" s="38">
        <v>58.19</v>
      </c>
      <c r="CW7" s="38">
        <v>57.83</v>
      </c>
      <c r="CX7" s="38" t="s">
        <v>102</v>
      </c>
      <c r="CY7" s="38" t="s">
        <v>102</v>
      </c>
      <c r="CZ7" s="38" t="s">
        <v>102</v>
      </c>
      <c r="DA7" s="38" t="s">
        <v>102</v>
      </c>
      <c r="DB7" s="38">
        <v>100</v>
      </c>
      <c r="DC7" s="38" t="s">
        <v>102</v>
      </c>
      <c r="DD7" s="38" t="s">
        <v>102</v>
      </c>
      <c r="DE7" s="38" t="s">
        <v>102</v>
      </c>
      <c r="DF7" s="38" t="s">
        <v>102</v>
      </c>
      <c r="DG7" s="38">
        <v>87.8</v>
      </c>
      <c r="DH7" s="38">
        <v>77.67</v>
      </c>
      <c r="DI7" s="38" t="s">
        <v>102</v>
      </c>
      <c r="DJ7" s="38" t="s">
        <v>102</v>
      </c>
      <c r="DK7" s="38" t="s">
        <v>102</v>
      </c>
      <c r="DL7" s="38" t="s">
        <v>102</v>
      </c>
      <c r="DM7" s="38">
        <v>6.63</v>
      </c>
      <c r="DN7" s="38" t="s">
        <v>102</v>
      </c>
      <c r="DO7" s="38" t="s">
        <v>102</v>
      </c>
      <c r="DP7" s="38" t="s">
        <v>102</v>
      </c>
      <c r="DQ7" s="38" t="s">
        <v>102</v>
      </c>
      <c r="DR7" s="38">
        <v>15.74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2022-01-28T01:17:01Z</cp:lastPrinted>
  <dcterms:created xsi:type="dcterms:W3CDTF">2021-12-03T07:39:16Z</dcterms:created>
  <dcterms:modified xsi:type="dcterms:W3CDTF">2022-01-28T01:25:45Z</dcterms:modified>
  <cp:category/>
</cp:coreProperties>
</file>