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
    </mc:Choice>
  </mc:AlternateContent>
  <workbookProtection workbookAlgorithmName="SHA-512" workbookHashValue="wWhyABrayohoA5tr7I1wHuKm4xtWZa27F3gn2Gd0fzfr2s61i/qGcX069LgWNtTQ+3OeVlaG7P4WSAWtLoVt6g==" workbookSaltValue="SDy0ajdDPIMY8q1sDq66S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<sst xmlns="http://schemas.openxmlformats.org/spreadsheetml/2006/main" count="236" uniqueCount="116">
  <si>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</si>
  <si>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</si>
  <si>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</si>
  <si>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</si>
  <si>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</si>
  <si>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</si>
  <si>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</si>
  <si>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</si>
  <si>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</si>
  <si>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</si>
  <si>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</si>
  <si>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</si>
  <si>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</si>
  <si>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</si>
  <si>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</si>
  <si>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</si>
  <si>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</si>
  <si>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</si>
  <si>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</si>
  <si>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</si>
  <si>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</si>
  <si>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</si>
  <si>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</si>
  <si>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</si>
  <si>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</si>
  <si>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</si>
  <si>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</si>
  <si>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</si>
  <si>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</si>
  <si>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</si>
  <si>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</si>
  <si>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</si>
  <si>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</si>
  <si>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</si>
  <si>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</si>
  <si>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</si>
  <si>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</si>
  <si>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</si>
  <si>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</si>
  <si>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</si>
  <si>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</si>
  <si>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</si>
  <si>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</si>
  <si>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</si>
  <si>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</si>
  <si>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</si>
  <si>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</si>
  <si>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</si>
  <si>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</si>
  <si>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</si>
  <si>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</si>
  <si>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</si>
  <si>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</si>
  <si>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</si>
  <si>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</si>
  <si>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</si>
  <si>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</si>
  <si>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</si>
  <si>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</si>
  <si>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</si>
  <si>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</si>
  <si>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</si>
  <si>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</si>
  <si>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</si>
  <si>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</si>
  <si>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</si>
  <si>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</si>
  <si>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</si>
  <si>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</si>
  <si>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</si>
  <si>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</si>
  <si>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</si>
  <si>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</si>
  <si>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</si>
  <si>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</si>
  <si>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</si>
  <si>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</si>
  <si>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</si>
  <si>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</si>
  <si>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</si>
  <si>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</si>
  <si>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</si>
  <si>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</si>
  <si>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</si>
  <si>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</si>
  <si>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</si>
  <si>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</si>
  <si>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</si>
  <si>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</si>
  <si>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</si>
  <si>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</si>
  <si>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</si>
  <si>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</si>
  <si>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</si>
  <si>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</si>
  <si>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</si>
  <si>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穴水町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</si>
  <si>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</si>
  <si>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</si>
  <si>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</si>
  <si>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</si>
  <si>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</si>
  <si>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</si>
  <si>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</si>
  <si>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</si>
  <si>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</si>
  <si>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</si>
  <si>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</si>
  <si>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</si>
  <si>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</si>
  <si>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</si>
  <si>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</si>
  <si>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</si>
  <si>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については、総収益で、維持管理費や支払利息等の費用をどの程度賄えているかを表す指標で、当町では、72％に位置し、経営は厳しい状況である。接続率はほぼ100％と使用料増収は見込めないため、今後も維持管理費の削減に努める。　　　　　　　　　　⑤経費回収率は、100％であり、適正な維持管理を続けている。類似団体平均値と比べると高水準である。　　　　　　　　　　　　　　　　　　　　　　　　　　　　　　　⑥汚水処理原価は、類似団体平均値と比較して低い数値であることから、今後も適正な維持管理に努める。　　　　　　　　　　　　　　　　　　　　　　　　　　　　　　　　　⑦施設利用率については、類似団体平均値と比べ高い水準で推移しており、施設が効率的かつ適正な規模で運用されています。　　　　　　　　　　　　　　　　　　　　⑧水洗化率は、100％で使用料収入の増額は見込めないので、徹底した経費削減に努める。</t>
    <rPh sb="60" eb="62">
      <t>イチ</t>
    </rPh>
    <rPh sb="76" eb="78">
      <t>セツゾク</t>
    </rPh>
    <rPh sb="78" eb="79">
      <t>リツ</t>
    </rPh>
    <rPh sb="87" eb="90">
      <t>シヨウリョウ</t>
    </rPh>
    <rPh sb="90" eb="92">
      <t>ゾウシュウ</t>
    </rPh>
    <rPh sb="93" eb="95">
      <t>ミコ</t>
    </rPh>
    <rPh sb="104" eb="106">
      <t>イジ</t>
    </rPh>
    <rPh sb="106" eb="109">
      <t>カンリヒ</t>
    </rPh>
    <rPh sb="110" eb="112">
      <t>サクゲン</t>
    </rPh>
    <rPh sb="113" eb="114">
      <t>ツト</t>
    </rPh>
    <rPh sb="143" eb="145">
      <t>テキセイ</t>
    </rPh>
    <rPh sb="146" eb="148">
      <t>イジ</t>
    </rPh>
    <rPh sb="148" eb="150">
      <t>カンリ</t>
    </rPh>
    <rPh sb="151" eb="152">
      <t>ツヅ</t>
    </rPh>
    <rPh sb="289" eb="291">
      <t>シセツ</t>
    </rPh>
    <rPh sb="291" eb="294">
      <t>リヨウリツ</t>
    </rPh>
    <rPh sb="300" eb="302">
      <t>ルイジ</t>
    </rPh>
    <rPh sb="302" eb="304">
      <t>ダンタイ</t>
    </rPh>
    <rPh sb="304" eb="307">
      <t>ヘイキンチ</t>
    </rPh>
    <rPh sb="308" eb="309">
      <t>クラ</t>
    </rPh>
    <rPh sb="310" eb="311">
      <t>タカ</t>
    </rPh>
    <rPh sb="312" eb="314">
      <t>スイジュン</t>
    </rPh>
    <rPh sb="315" eb="317">
      <t>スイイ</t>
    </rPh>
    <rPh sb="322" eb="324">
      <t>シセツ</t>
    </rPh>
    <rPh sb="325" eb="328">
      <t>コウリツテキ</t>
    </rPh>
    <rPh sb="330" eb="332">
      <t>テキセイ</t>
    </rPh>
    <rPh sb="333" eb="335">
      <t>キボ</t>
    </rPh>
    <rPh sb="336" eb="338">
      <t>ウンヨウ</t>
    </rPh>
    <rPh sb="377" eb="380">
      <t>シヨウリョウ</t>
    </rPh>
    <rPh sb="380" eb="382">
      <t>シュウニュウ</t>
    </rPh>
    <rPh sb="383" eb="385">
      <t>ゾウガク</t>
    </rPh>
    <rPh sb="386" eb="388">
      <t>ミコ</t>
    </rPh>
    <rPh sb="394" eb="396">
      <t>テッテイ</t>
    </rPh>
    <rPh sb="398" eb="400">
      <t>ケイヒ</t>
    </rPh>
    <rPh sb="400" eb="402">
      <t>サクゲン</t>
    </rPh>
    <rPh sb="403" eb="404">
      <t>ツト</t>
    </rPh>
    <phoneticPr fontId="1"/>
  </si>
  <si>
    <t>③管渠改善率は、今後も長寿命化計画に基づく適正な更新・維持管理を行う。</t>
    <rPh sb="1" eb="3">
      <t>カンキョ</t>
    </rPh>
    <rPh sb="3" eb="6">
      <t>カイゼンリツ</t>
    </rPh>
    <rPh sb="8" eb="10">
      <t>コンゴ</t>
    </rPh>
    <rPh sb="11" eb="15">
      <t>チョウジュミョウカ</t>
    </rPh>
    <rPh sb="15" eb="17">
      <t>ケイカク</t>
    </rPh>
    <rPh sb="18" eb="19">
      <t>モト</t>
    </rPh>
    <rPh sb="21" eb="23">
      <t>テキセイ</t>
    </rPh>
    <rPh sb="24" eb="26">
      <t>コウシン</t>
    </rPh>
    <rPh sb="27" eb="29">
      <t>イジ</t>
    </rPh>
    <rPh sb="29" eb="31">
      <t>カンリ</t>
    </rPh>
    <rPh sb="32" eb="33">
      <t>オコナ</t>
    </rPh>
    <phoneticPr fontId="1"/>
  </si>
  <si>
    <t>⑧水洗化率は、100％で使用料収入の増額は見込めないため、徹底した維持管理費の削減に努める。　また、施設の老朽化に伴う更新事業等を計画的に行う。</t>
    <rPh sb="1" eb="4">
      <t>スイセンカ</t>
    </rPh>
    <rPh sb="4" eb="5">
      <t>リツ</t>
    </rPh>
    <rPh sb="12" eb="15">
      <t>シヨウリョウ</t>
    </rPh>
    <rPh sb="15" eb="17">
      <t>シュウニュウ</t>
    </rPh>
    <rPh sb="18" eb="20">
      <t>ゾウガク</t>
    </rPh>
    <rPh sb="21" eb="23">
      <t>ミコ</t>
    </rPh>
    <rPh sb="29" eb="31">
      <t>テッテイ</t>
    </rPh>
    <rPh sb="33" eb="35">
      <t>イジ</t>
    </rPh>
    <rPh sb="35" eb="38">
      <t>カンリヒ</t>
    </rPh>
    <rPh sb="39" eb="41">
      <t>サクゲン</t>
    </rPh>
    <rPh sb="42" eb="43">
      <t>ツト</t>
    </rPh>
    <rPh sb="50" eb="52">
      <t>シセツ</t>
    </rPh>
    <rPh sb="53" eb="56">
      <t>ロウキュウカ</t>
    </rPh>
    <rPh sb="57" eb="58">
      <t>トモナ</t>
    </rPh>
    <rPh sb="59" eb="61">
      <t>コウシン</t>
    </rPh>
    <rPh sb="61" eb="63">
      <t>ジギョウ</t>
    </rPh>
    <rPh sb="63" eb="64">
      <t>ナド</t>
    </rPh>
    <rPh sb="65" eb="67">
      <t>ケイカク</t>
    </rPh>
    <rPh sb="67" eb="68">
      <t>テキ</t>
    </rPh>
    <rPh sb="69" eb="7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</si>
</sst>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0.33</c:v>
                </c:pt>
                <c:pt idx="1">
                  <c:v>0</c:v>
                </c:pt>
                <c:pt idx="2">
                  <c:v>0</c:v>
                </c:pt>
                <c:pt idx="3">
                  <c:v>0</c:v>
                </c:pt>
                <c:pt idx="4">
                  <c:v>0</c:v>
                </c:pt>
              </c:numCache>
            </c:numRef>
          </c:val>
          <c:extLst>
            <c:ext xmlns:c16="http://schemas.microsoft.com/office/drawing/2014/chart" uri="{C3380CC4-5D6E-409C-BE32-E72D297353CC}">
              <c16:uniqueId val="{00000000-431B-45BF-B31F-66E8D0184A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431B-45BF-B31F-66E8D0184A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54.29</c:v>
                </c:pt>
                <c:pt idx="1">
                  <c:v>54.29</c:v>
                </c:pt>
                <c:pt idx="2">
                  <c:v>51.43</c:v>
                </c:pt>
                <c:pt idx="3">
                  <c:v>51.43</c:v>
                </c:pt>
                <c:pt idx="4">
                  <c:v>51.43</c:v>
                </c:pt>
              </c:numCache>
            </c:numRef>
          </c:val>
          <c:extLst>
            <c:ext xmlns:c16="http://schemas.microsoft.com/office/drawing/2014/chart" uri="{C3380CC4-5D6E-409C-BE32-E72D297353CC}">
              <c16:uniqueId val="{00000000-DB25-4B4A-8BAE-332FCA6269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DB25-4B4A-8BAE-332FCA6269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5C-4A2E-B5E4-66427CA696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2D5C-4A2E-B5E4-66427CA696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103.54</c:v>
                </c:pt>
                <c:pt idx="1">
                  <c:v>80.78</c:v>
                </c:pt>
                <c:pt idx="2">
                  <c:v>76.62</c:v>
                </c:pt>
                <c:pt idx="3">
                  <c:v>73.64</c:v>
                </c:pt>
                <c:pt idx="4">
                  <c:v>72.59</c:v>
                </c:pt>
              </c:numCache>
            </c:numRef>
          </c:val>
          <c:extLst>
            <c:ext xmlns:c16="http://schemas.microsoft.com/office/drawing/2014/chart" uri="{C3380CC4-5D6E-409C-BE32-E72D297353CC}">
              <c16:uniqueId val="{00000000-AAFF-4092-9CA5-B407519C4A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F-4092-9CA5-B407519C4A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0F-4501-AD05-225DBB6C99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0F-4501-AD05-225DBB6C99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6-43AD-B6E0-2C06F1FC44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6-43AD-B6E0-2C06F1FC44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B-482A-9C9C-36596B5A46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B-482A-9C9C-36596B5A46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4-48B4-8644-B808963C35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4-48B4-8644-B808963C35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880.31</c:v>
                </c:pt>
                <c:pt idx="1">
                  <c:v>0</c:v>
                </c:pt>
                <c:pt idx="2">
                  <c:v>0</c:v>
                </c:pt>
                <c:pt idx="3">
                  <c:v>0</c:v>
                </c:pt>
                <c:pt idx="4" formatCode="#,##0.00;&quot;△&quot;#,##0.00;&quot;-&quot;">
                  <c:v>2997.15</c:v>
                </c:pt>
              </c:numCache>
            </c:numRef>
          </c:val>
          <c:extLst>
            <c:ext xmlns:c16="http://schemas.microsoft.com/office/drawing/2014/chart" uri="{C3380CC4-5D6E-409C-BE32-E72D297353CC}">
              <c16:uniqueId val="{00000000-09B9-441F-B6FC-ACB2473C4E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09B9-441F-B6FC-ACB2473C4E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52.13</c:v>
                </c:pt>
                <c:pt idx="1">
                  <c:v>100</c:v>
                </c:pt>
                <c:pt idx="2">
                  <c:v>95.92</c:v>
                </c:pt>
                <c:pt idx="3">
                  <c:v>100</c:v>
                </c:pt>
                <c:pt idx="4">
                  <c:v>100</c:v>
                </c:pt>
              </c:numCache>
            </c:numRef>
          </c:val>
          <c:extLst>
            <c:ext xmlns:c16="http://schemas.microsoft.com/office/drawing/2014/chart" uri="{C3380CC4-5D6E-409C-BE32-E72D297353CC}">
              <c16:uniqueId val="{00000000-2829-4819-A7D1-2CE0D2348B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2829-4819-A7D1-2CE0D2348B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412.27</c:v>
                </c:pt>
                <c:pt idx="1">
                  <c:v>205.66</c:v>
                </c:pt>
                <c:pt idx="2">
                  <c:v>220.59</c:v>
                </c:pt>
                <c:pt idx="3">
                  <c:v>210.75</c:v>
                </c:pt>
                <c:pt idx="4">
                  <c:v>213.79</c:v>
                </c:pt>
              </c:numCache>
            </c:numRef>
          </c:val>
          <c:extLst>
            <c:ext xmlns:c16="http://schemas.microsoft.com/office/drawing/2014/chart" uri="{C3380CC4-5D6E-409C-BE32-E72D297353CC}">
              <c16:uniqueId val="{00000000-A402-4D91-80F6-80E80411E3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A402-4D91-80F6-80E80411E3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【430.60】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【90.04】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【490.99】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【36.30】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穴水町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林業集落排水</v>
      </c>
      <c r="Q8" s="45"/>
      <c r="R8" s="45"/>
      <c r="S8" s="45"/>
      <c r="T8" s="45"/>
      <c r="U8" s="45"/>
      <c r="V8" s="45"/>
      <c r="W8" s="45" t="str">
        <f>データ!L6</f>
        <v>G2</v>
      </c>
      <c r="X8" s="45"/>
      <c r="Y8" s="45"/>
      <c r="Z8" s="45"/>
      <c r="AA8" s="45"/>
      <c r="AB8" s="45"/>
      <c r="AC8" s="45"/>
      <c r="AD8" s="46" t="str">
        <f>データ!$M$6</f>
        <v>非設置</v>
      </c>
      <c r="AE8" s="46"/>
      <c r="AF8" s="46"/>
      <c r="AG8" s="46"/>
      <c r="AH8" s="46"/>
      <c r="AI8" s="46"/>
      <c r="AJ8" s="46"/>
      <c r="AK8" s="3"/>
      <c r="AL8" s="47">
        <f>データ!S6</f>
        <v>7885</v>
      </c>
      <c r="AM8" s="47"/>
      <c r="AN8" s="47"/>
      <c r="AO8" s="47"/>
      <c r="AP8" s="47"/>
      <c r="AQ8" s="47"/>
      <c r="AR8" s="47"/>
      <c r="AS8" s="47"/>
      <c r="AT8" s="48">
        <f>データ!T6</f>
        <v>183.21</v>
      </c>
      <c r="AU8" s="48"/>
      <c r="AV8" s="48"/>
      <c r="AW8" s="48"/>
      <c r="AX8" s="48"/>
      <c r="AY8" s="48"/>
      <c r="AZ8" s="48"/>
      <c r="BA8" s="48"/>
      <c r="BB8" s="48">
        <f>データ!U6</f>
        <v>43.04</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0.92</v>
      </c>
      <c r="Q10" s="48"/>
      <c r="R10" s="48"/>
      <c r="S10" s="48"/>
      <c r="T10" s="48"/>
      <c r="U10" s="48"/>
      <c r="V10" s="48"/>
      <c r="W10" s="48">
        <f>データ!Q6</f>
        <v>89.98</v>
      </c>
      <c r="X10" s="48"/>
      <c r="Y10" s="48"/>
      <c r="Z10" s="48"/>
      <c r="AA10" s="48"/>
      <c r="AB10" s="48"/>
      <c r="AC10" s="48"/>
      <c r="AD10" s="47">
        <f>データ!R6</f>
        <v>3960</v>
      </c>
      <c r="AE10" s="47"/>
      <c r="AF10" s="47"/>
      <c r="AG10" s="47"/>
      <c r="AH10" s="47"/>
      <c r="AI10" s="47"/>
      <c r="AJ10" s="47"/>
      <c r="AK10" s="2"/>
      <c r="AL10" s="47">
        <f>データ!V6</f>
        <v>72</v>
      </c>
      <c r="AM10" s="47"/>
      <c r="AN10" s="47"/>
      <c r="AO10" s="47"/>
      <c r="AP10" s="47"/>
      <c r="AQ10" s="47"/>
      <c r="AR10" s="47"/>
      <c r="AS10" s="47"/>
      <c r="AT10" s="48">
        <f>データ!W6</f>
        <v>0.08</v>
      </c>
      <c r="AU10" s="48"/>
      <c r="AV10" s="48"/>
      <c r="AW10" s="48"/>
      <c r="AX10" s="48"/>
      <c r="AY10" s="48"/>
      <c r="AZ10" s="48"/>
      <c r="BA10" s="48"/>
      <c r="BB10" s="48">
        <f>データ!X6</f>
        <v>900</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15">
      <c r="B86" s="6"/>
      <c r="C86" s="6"/>
      <c r="D86" s="6"/>
      <c r="E86" s="6" t="str">
        <f>データ!AI6</f>
        <v/>
      </c>
      <c r="F86" s="6" t="s">
        <v>41</v>
      </c>
      <c r="G86" s="6" t="s">
        <v>41</v>
      </c>
      <c r="H86" s="6" t="str">
        <f>データ!BP6</f>
        <v>【430.60】</v>
      </c>
      <c r="I86" s="6" t="str">
        <f>データ!CA6</f>
        <v>【36.30】</v>
      </c>
      <c r="J86" s="6" t="str">
        <f>データ!CL6</f>
        <v>【490.99】</v>
      </c>
      <c r="K86" s="6" t="str">
        <f>データ!CW6</f>
        <v>【42.82】</v>
      </c>
      <c r="L86" s="6" t="str">
        <f>データ!DH6</f>
        <v>【90.04】</v>
      </c>
      <c r="M86" s="6" t="s">
        <v>41</v>
      </c>
      <c r="N86" s="6" t="s">
        <v>41</v>
      </c>
      <c r="O86" s="6" t="str">
        <f>データ!EO6</f>
        <v>【0.00】</v>
      </c>
    </row>
  </sheetData>
  <sheetProtection algorithmName="SHA-512" hashValue="A0Lzytxnf/V2tTIoOT75BomSq8jOzTc6kmjZexATT6K6CR8czBFxZbq38EEjiG///QtyUbchzpM0yEIDF1z4jA==" saltValue="Gx8bfUWZBThAZxsQt562G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34</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2020</v>
      </c>
      <c r="C6" s="33">
        <f t="shared" si="1"/>
        <v>174611</v>
      </c>
      <c r="D6" s="33">
        <f t="shared" si="1"/>
        <v>47</v>
      </c>
      <c r="E6" s="33">
        <f t="shared" si="1"/>
        <v>17</v>
      </c>
      <c r="F6" s="33">
        <f t="shared" si="1"/>
        <v>7</v>
      </c>
      <c r="G6" s="33">
        <f t="shared" si="1"/>
        <v>0</v>
      </c>
      <c r="H6" s="33" t="str">
        <f t="shared" si="1"/>
        <v>石川県　穴水町</v>
      </c>
      <c r="I6" s="33" t="str">
        <f t="shared" si="1"/>
        <v>法非適用</v>
      </c>
      <c r="J6" s="33" t="str">
        <f t="shared" si="1"/>
        <v>下水道事業</v>
      </c>
      <c r="K6" s="33" t="str">
        <f t="shared" si="1"/>
        <v>林業集落排水</v>
      </c>
      <c r="L6" s="33" t="str">
        <f t="shared" si="1"/>
        <v>G2</v>
      </c>
      <c r="M6" s="33" t="str">
        <f t="shared" si="1"/>
        <v>非設置</v>
      </c>
      <c r="N6" s="38" t="str">
        <f t="shared" si="1"/>
        <v>-</v>
      </c>
      <c r="O6" s="38" t="str">
        <f t="shared" si="1"/>
        <v>該当数値なし</v>
      </c>
      <c r="P6" s="38">
        <f t="shared" si="1"/>
        <v>0.92</v>
      </c>
      <c r="Q6" s="38">
        <f t="shared" si="1"/>
        <v>89.98</v>
      </c>
      <c r="R6" s="38">
        <f t="shared" si="1"/>
        <v>3960</v>
      </c>
      <c r="S6" s="38">
        <f t="shared" si="1"/>
        <v>7885</v>
      </c>
      <c r="T6" s="38">
        <f t="shared" si="1"/>
        <v>183.21</v>
      </c>
      <c r="U6" s="38">
        <f t="shared" si="1"/>
        <v>43.04</v>
      </c>
      <c r="V6" s="38">
        <f t="shared" si="1"/>
        <v>72</v>
      </c>
      <c r="W6" s="38">
        <f t="shared" si="1"/>
        <v>0.08</v>
      </c>
      <c r="X6" s="38">
        <f t="shared" si="1"/>
        <v>900</v>
      </c>
      <c r="Y6" s="42">
        <f t="shared" ref="Y6:AH6" si="2">IF(Y7="",NA(),Y7)</f>
        <v>103.54</v>
      </c>
      <c r="Z6" s="42">
        <f t="shared" si="2"/>
        <v>80.78</v>
      </c>
      <c r="AA6" s="42">
        <f t="shared" si="2"/>
        <v>76.62</v>
      </c>
      <c r="AB6" s="42">
        <f t="shared" si="2"/>
        <v>73.64</v>
      </c>
      <c r="AC6" s="42">
        <f t="shared" si="2"/>
        <v>72.59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880.31</v>
      </c>
      <c r="BG6" s="38">
        <f t="shared" si="5"/>
        <v>0</v>
      </c>
      <c r="BH6" s="38">
        <f t="shared" si="5"/>
        <v>0</v>
      </c>
      <c r="BI6" s="38">
        <f t="shared" si="5"/>
        <v>0</v>
      </c>
      <c r="BJ6" s="42">
        <f t="shared" si="5"/>
        <v>2997.15</v>
      </c>
      <c r="BK6" s="42">
        <f t="shared" si="5"/>
        <v>776.75</v>
      </c>
      <c r="BL6" s="42">
        <f t="shared" si="5"/>
        <v>438.26</v>
      </c>
      <c r="BM6" s="42">
        <f t="shared" si="5"/>
        <v>506.14</v>
      </c>
      <c r="BN6" s="42">
        <f t="shared" si="5"/>
        <v>544.96</v>
      </c>
      <c r="BO6" s="42">
        <f t="shared" si="5"/>
        <v>406.44</v>
      </c>
      <c r="BP6" s="38" t="str">
        <f>IF(BP7="","",IF(BP7="-","【-】","【"&amp;SUBSTITUTE(TEXT(BP7,"#,##0.00"),"-","△")&amp;"】"))</f>
        <v>【430.60】</v>
      </c>
      <c r="BQ6" s="42">
        <f t="shared" ref="BQ6:BZ6" si="6">IF(BQ7="",NA(),BQ7)</f>
        <v>52.13</v>
      </c>
      <c r="BR6" s="42">
        <f t="shared" si="6"/>
        <v>100</v>
      </c>
      <c r="BS6" s="42">
        <f t="shared" si="6"/>
        <v>95.92</v>
      </c>
      <c r="BT6" s="42">
        <f t="shared" si="6"/>
        <v>100</v>
      </c>
      <c r="BU6" s="42">
        <f t="shared" si="6"/>
        <v>100</v>
      </c>
      <c r="BV6" s="42">
        <f t="shared" si="6"/>
        <v>38.49</v>
      </c>
      <c r="BW6" s="42">
        <f t="shared" si="6"/>
        <v>39.86</v>
      </c>
      <c r="BX6" s="42">
        <f t="shared" si="6"/>
        <v>35.86</v>
      </c>
      <c r="BY6" s="42">
        <f t="shared" si="6"/>
        <v>42.51</v>
      </c>
      <c r="BZ6" s="42">
        <f t="shared" si="6"/>
        <v>35.93</v>
      </c>
      <c r="CA6" s="38" t="str">
        <f>IF(CA7="","",IF(CA7="-","【-】","【"&amp;SUBSTITUTE(TEXT(CA7,"#,##0.00"),"-","△")&amp;"】"))</f>
        <v>【36.30】</v>
      </c>
      <c r="CB6" s="42">
        <f t="shared" ref="CB6:CK6" si="7">IF(CB7="",NA(),CB7)</f>
        <v>412.27</v>
      </c>
      <c r="CC6" s="42">
        <f t="shared" si="7"/>
        <v>205.66</v>
      </c>
      <c r="CD6" s="42">
        <f t="shared" si="7"/>
        <v>220.59</v>
      </c>
      <c r="CE6" s="42">
        <f t="shared" si="7"/>
        <v>210.75</v>
      </c>
      <c r="CF6" s="42">
        <f t="shared" si="7"/>
        <v>213.79</v>
      </c>
      <c r="CG6" s="42">
        <f t="shared" si="7"/>
        <v>479.21</v>
      </c>
      <c r="CH6" s="42">
        <f t="shared" si="7"/>
        <v>451.49</v>
      </c>
      <c r="CI6" s="42">
        <f t="shared" si="7"/>
        <v>448.63</v>
      </c>
      <c r="CJ6" s="42">
        <f t="shared" si="7"/>
        <v>447.34</v>
      </c>
      <c r="CK6" s="42">
        <f t="shared" si="7"/>
        <v>499.55</v>
      </c>
      <c r="CL6" s="38" t="str">
        <f>IF(CL7="","",IF(CL7="-","【-】","【"&amp;SUBSTITUTE(TEXT(CL7,"#,##0.00"),"-","△")&amp;"】"))</f>
        <v>【490.99】</v>
      </c>
      <c r="CM6" s="42">
        <f t="shared" ref="CM6:CV6" si="8">IF(CM7="",NA(),CM7)</f>
        <v>54.29</v>
      </c>
      <c r="CN6" s="42">
        <f t="shared" si="8"/>
        <v>54.29</v>
      </c>
      <c r="CO6" s="42">
        <f t="shared" si="8"/>
        <v>51.43</v>
      </c>
      <c r="CP6" s="42">
        <f t="shared" si="8"/>
        <v>51.43</v>
      </c>
      <c r="CQ6" s="42">
        <f t="shared" si="8"/>
        <v>51.43</v>
      </c>
      <c r="CR6" s="42">
        <f t="shared" si="8"/>
        <v>40.53</v>
      </c>
      <c r="CS6" s="42">
        <f t="shared" si="8"/>
        <v>40.67</v>
      </c>
      <c r="CT6" s="42">
        <f t="shared" si="8"/>
        <v>48.01</v>
      </c>
      <c r="CU6" s="42">
        <f t="shared" si="8"/>
        <v>40.28</v>
      </c>
      <c r="CV6" s="42">
        <f t="shared" si="8"/>
        <v>42.48</v>
      </c>
      <c r="CW6" s="38" t="str">
        <f>IF(CW7="","",IF(CW7="-","【-】","【"&amp;SUBSTITUTE(TEXT(CW7,"#,##0.00"),"-","△")&amp;"】"))</f>
        <v>【42.82】</v>
      </c>
      <c r="CX6" s="42">
        <f t="shared" ref="CX6:DG6" si="9">IF(CX7="",NA(),CX7)</f>
        <v>100</v>
      </c>
      <c r="CY6" s="42">
        <f t="shared" si="9"/>
        <v>100</v>
      </c>
      <c r="CZ6" s="42">
        <f t="shared" si="9"/>
        <v>100</v>
      </c>
      <c r="DA6" s="42">
        <f t="shared" si="9"/>
        <v>100</v>
      </c>
      <c r="DB6" s="42">
        <f t="shared" si="9"/>
        <v>100</v>
      </c>
      <c r="DC6" s="42">
        <f t="shared" si="9"/>
        <v>90.28</v>
      </c>
      <c r="DD6" s="42">
        <f t="shared" si="9"/>
        <v>89.47</v>
      </c>
      <c r="DE6" s="42">
        <f t="shared" si="9"/>
        <v>91.18</v>
      </c>
      <c r="DF6" s="42">
        <f t="shared" si="9"/>
        <v>90.78</v>
      </c>
      <c r="DG6" s="42">
        <f t="shared" si="9"/>
        <v>90.73</v>
      </c>
      <c r="DH6" s="38" t="str">
        <f>IF(DH7="","",IF(DH7="-","【-】","【"&amp;SUBSTITUTE(TEXT(DH7,"#,##0.00"),"-","△")&amp;"】"))</f>
        <v>【90.04】</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f t="shared" ref="EE6:EN6" si="12">IF(EE7="",NA(),EE7)</f>
        <v>0.33</v>
      </c>
      <c r="EF6" s="38">
        <f t="shared" si="12"/>
        <v>0</v>
      </c>
      <c r="EG6" s="38">
        <f t="shared" si="12"/>
        <v>0</v>
      </c>
      <c r="EH6" s="38">
        <f t="shared" si="12"/>
        <v>0</v>
      </c>
      <c r="EI6" s="38">
        <f t="shared" si="12"/>
        <v>0</v>
      </c>
      <c r="EJ6" s="42">
        <f t="shared" si="12"/>
        <v>0.02</v>
      </c>
      <c r="EK6" s="38">
        <f t="shared" si="12"/>
        <v>0</v>
      </c>
      <c r="EL6" s="38">
        <f t="shared" si="12"/>
        <v>0</v>
      </c>
      <c r="EM6" s="38">
        <f t="shared" si="12"/>
        <v>0</v>
      </c>
      <c r="EN6" s="38">
        <f t="shared" si="12"/>
        <v>0</v>
      </c>
      <c r="EO6" s="38" t="str">
        <f>IF(EO7="","",IF(EO7="-","【-】","【"&amp;SUBSTITUTE(TEXT(EO7,"#,##0.00"),"-","△")&amp;"】"))</f>
        <v>【0.00】</v>
      </c>
    </row>
    <row r="7" spans="1:145" s="27" customFormat="1" x14ac:dyDescent="0.15">
      <c r="A7" s="28"/>
      <c r="B7" s="34">
        <v>2020</v>
      </c>
      <c r="C7" s="34">
        <v>174611</v>
      </c>
      <c r="D7" s="34">
        <v>47</v>
      </c>
      <c r="E7" s="34">
        <v>17</v>
      </c>
      <c r="F7" s="34">
        <v>7</v>
      </c>
      <c r="G7" s="34">
        <v>0</v>
      </c>
      <c r="H7" s="34" t="s">
        <v>96</v>
      </c>
      <c r="I7" s="34" t="s">
        <v>97</v>
      </c>
      <c r="J7" s="34" t="s">
        <v>98</v>
      </c>
      <c r="K7" s="34" t="s">
        <v>99</v>
      </c>
      <c r="L7" s="34" t="s">
        <v>100</v>
      </c>
      <c r="M7" s="34" t="s">
        <v>101</v>
      </c>
      <c r="N7" s="39" t="s">
        <v>41</v>
      </c>
      <c r="O7" s="39" t="s">
        <v>102</v>
      </c>
      <c r="P7" s="39">
        <v>0.92</v>
      </c>
      <c r="Q7" s="39">
        <v>89.98</v>
      </c>
      <c r="R7" s="39">
        <v>3960</v>
      </c>
      <c r="S7" s="39">
        <v>7885</v>
      </c>
      <c r="T7" s="39">
        <v>183.21</v>
      </c>
      <c r="U7" s="39">
        <v>43.04</v>
      </c>
      <c r="V7" s="39">
        <v>72</v>
      </c>
      <c r="W7" s="39">
        <v>0.08</v>
      </c>
      <c r="X7" s="39">
        <v>900</v>
      </c>
      <c r="Y7" s="39">
        <v>103.54</v>
      </c>
      <c r="Z7" s="39">
        <v>80.78</v>
      </c>
      <c r="AA7" s="39">
        <v>76.62</v>
      </c>
      <c r="AB7" s="39">
        <v>73.64</v>
      </c>
      <c r="AC7" s="39">
        <v>72.59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880.31</v>
      </c>
      <c r="BG7" s="39">
        <v>0</v>
      </c>
      <c r="BH7" s="39">
        <v>0</v>
      </c>
      <c r="BI7" s="39">
        <v>0</v>
      </c>
      <c r="BJ7" s="39">
        <v>2997.15</v>
      </c>
      <c r="BK7" s="39">
        <v>776.75</v>
      </c>
      <c r="BL7" s="39">
        <v>438.26</v>
      </c>
      <c r="BM7" s="39">
        <v>506.14</v>
      </c>
      <c r="BN7" s="39">
        <v>544.96</v>
      </c>
      <c r="BO7" s="39">
        <v>406.44</v>
      </c>
      <c r="BP7" s="39">
        <v>430.6</v>
      </c>
      <c r="BQ7" s="39">
        <v>52.13</v>
      </c>
      <c r="BR7" s="39">
        <v>100</v>
      </c>
      <c r="BS7" s="39">
        <v>95.92</v>
      </c>
      <c r="BT7" s="39">
        <v>100</v>
      </c>
      <c r="BU7" s="39">
        <v>100</v>
      </c>
      <c r="BV7" s="39">
        <v>38.49</v>
      </c>
      <c r="BW7" s="39">
        <v>39.86</v>
      </c>
      <c r="BX7" s="39">
        <v>35.86</v>
      </c>
      <c r="BY7" s="39">
        <v>42.51</v>
      </c>
      <c r="BZ7" s="39">
        <v>35.93</v>
      </c>
      <c r="CA7" s="39">
        <v>36.299999999999997</v>
      </c>
      <c r="CB7" s="39">
        <v>412.27</v>
      </c>
      <c r="CC7" s="39">
        <v>205.66</v>
      </c>
      <c r="CD7" s="39">
        <v>220.59</v>
      </c>
      <c r="CE7" s="39">
        <v>210.75</v>
      </c>
      <c r="CF7" s="39">
        <v>213.79</v>
      </c>
      <c r="CG7" s="39">
        <v>479.21</v>
      </c>
      <c r="CH7" s="39">
        <v>451.49</v>
      </c>
      <c r="CI7" s="39">
        <v>448.63</v>
      </c>
      <c r="CJ7" s="39">
        <v>447.34</v>
      </c>
      <c r="CK7" s="39">
        <v>499.55</v>
      </c>
      <c r="CL7" s="39">
        <v>490.99</v>
      </c>
      <c r="CM7" s="39">
        <v>54.29</v>
      </c>
      <c r="CN7" s="39">
        <v>54.29</v>
      </c>
      <c r="CO7" s="39">
        <v>51.43</v>
      </c>
      <c r="CP7" s="39">
        <v>51.43</v>
      </c>
      <c r="CQ7" s="39">
        <v>51.43</v>
      </c>
      <c r="CR7" s="39">
        <v>40.53</v>
      </c>
      <c r="CS7" s="39">
        <v>40.67</v>
      </c>
      <c r="CT7" s="39">
        <v>48.01</v>
      </c>
      <c r="CU7" s="39">
        <v>40.28</v>
      </c>
      <c r="CV7" s="39">
        <v>42.48</v>
      </c>
      <c r="CW7" s="39">
        <v>42.82</v>
      </c>
      <c r="CX7" s="39">
        <v>100</v>
      </c>
      <c r="CY7" s="39">
        <v>100</v>
      </c>
      <c r="CZ7" s="39">
        <v>100</v>
      </c>
      <c r="DA7" s="39">
        <v>100</v>
      </c>
      <c r="DB7" s="39">
        <v>100</v>
      </c>
      <c r="DC7" s="39">
        <v>90.28</v>
      </c>
      <c r="DD7" s="39">
        <v>89.47</v>
      </c>
      <c r="DE7" s="39">
        <v>91.18</v>
      </c>
      <c r="DF7" s="39">
        <v>90.78</v>
      </c>
      <c r="DG7" s="39">
        <v>90.73</v>
      </c>
      <c r="DH7" s="39">
        <v>90.04</v>
      </c>
      <c r="DI7" s="39"/>
      <c r="DJ7" s="39"/>
      <c r="DK7" s="39"/>
      <c r="DL7" s="39"/>
      <c r="DM7" s="39"/>
      <c r="DN7" s="39"/>
      <c r="DO7" s="39"/>
      <c r="DP7" s="39"/>
      <c r="DQ7" s="39"/>
      <c r="DR7" s="39"/>
      <c r="DS7" s="39"/>
      <c r="DT7" s="39"/>
      <c r="DU7" s="39"/>
      <c r="DV7" s="39"/>
      <c r="DW7" s="39"/>
      <c r="DX7" s="39"/>
      <c r="DY7" s="39"/>
      <c r="DZ7" s="39"/>
      <c r="EA7" s="39"/>
      <c r="EB7" s="39"/>
      <c r="EC7" s="39"/>
      <c r="ED7" s="39"/>
      <c r="EE7" s="39">
        <v>0.33</v>
      </c>
      <c r="EF7" s="39">
        <v>0</v>
      </c>
      <c r="EG7" s="39">
        <v>0</v>
      </c>
      <c r="EH7" s="39">
        <v>0</v>
      </c>
      <c r="EI7" s="39">
        <v>0</v>
      </c>
      <c r="EJ7" s="39">
        <v>0.02</v>
      </c>
      <c r="EK7" s="39">
        <v>0</v>
      </c>
      <c r="EL7" s="39">
        <v>0</v>
      </c>
      <c r="EM7" s="39">
        <v>0</v>
      </c>
      <c r="EN7" s="39">
        <v>0</v>
      </c>
      <c r="EO7" s="39">
        <v>0</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2021-12-03T08:06:55Z</dcterms:created>
  <dcterms:modified xsi:type="dcterms:W3CDTF">2022-01-25T06:26:55Z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2022-01-17T04:10:07Z</vt:filetime>
  </property>
</Properties>
</file>