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1 水道\"/>
    </mc:Choice>
  </mc:AlternateContent>
  <workbookProtection workbookAlgorithmName="SHA-512" workbookHashValue="6wR7s+Jq5P0rmqjp/mHgigaGA/njbbljhRRgHCXGDgDd4zpdQkVOKVcnj08lPB7XQJbedL00pJKmHHx21PBR+w==" workbookSaltValue="Hq4YxYG2pYauYcPOi6cWrg=="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W10" i="4"/>
  <c r="P10" i="4"/>
  <c r="B10" i="4"/>
  <c r="BB8" i="4"/>
  <c r="AL8" i="4"/>
  <c r="AD8" i="4"/>
  <c r="W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<sst xmlns="http://schemas.openxmlformats.org/spreadsheetml/2006/main" count="228" uniqueCount="115">
  <si>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</si>
  <si>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</si>
  <si>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</si>
  <si>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</si>
  <si>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</si>
  <si>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</si>
  <si>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</si>
  <si>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</si>
  <si>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</si>
  <si>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</si>
  <si>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</si>
  <si>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</si>
  <si>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</si>
  <si>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</si>
  <si>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</si>
  <si>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</si>
  <si>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</si>
  <si>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</si>
  <si>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</si>
  <si>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</si>
  <si>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</si>
  <si>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</si>
  <si>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</si>
  <si>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</si>
  <si>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</si>
  <si>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</si>
  <si>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</si>
  <si>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</si>
  <si>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</si>
  <si>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</si>
  <si>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</si>
  <si>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</si>
  <si>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</si>
  <si>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</si>
  <si>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</si>
  <si>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</si>
  <si>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</si>
  <si>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</si>
  <si>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</si>
  <si>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</si>
  <si>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</si>
  <si>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</si>
  <si>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</si>
  <si>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</si>
  <si>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</si>
  <si>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</si>
  <si>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</si>
  <si>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</si>
  <si>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</si>
  <si>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</si>
  <si>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</si>
  <si>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</si>
  <si>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</si>
  <si>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</si>
  <si>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</si>
  <si>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</si>
  <si>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</si>
  <si>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</si>
  <si>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</si>
  <si>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</si>
  <si>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</si>
  <si>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</si>
  <si>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</si>
  <si>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</si>
  <si>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</si>
  <si>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</si>
  <si>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</si>
  <si>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</si>
  <si>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</si>
  <si>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</si>
  <si>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</si>
  <si>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</si>
  <si>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</si>
  <si>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</si>
  <si>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</si>
  <si>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</si>
  <si>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</si>
  <si>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</si>
  <si>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</si>
  <si>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</si>
  <si>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</si>
  <si>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</si>
  <si>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</si>
  <si>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</si>
  <si>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</si>
  <si>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</si>
  <si>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</si>
  <si>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</si>
  <si>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</si>
  <si>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</si>
  <si>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</si>
  <si>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</si>
  <si>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</si>
  <si>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内灘町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</si>
  <si>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</si>
  <si>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</si>
  <si>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</si>
  <si>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</si>
  <si>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</si>
  <si>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</si>
  <si>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</si>
  <si>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</si>
  <si>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</si>
  <si>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</si>
  <si>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</si>
  <si>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</si>
  <si>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</si>
  <si>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</si>
  <si>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</si>
  <si>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</si>
  <si>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</si>
  <si>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</si>
  <si>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有形固定資産減価償却比率は令和2年度で平均値を上回っており施設の老朽化が進んでいると判断される。
一方で、管路は計画的に更新及び耐震化を進めており、管路経年劣化率は平均値を下回っている。
今後はアセットマネジメントや経営戦略に基づき、適切に施設の更新事業を実施する必要がある。</t>
    <rPh sb="0" eb="2">
      <t>ユウケイ</t>
    </rPh>
    <rPh sb="2" eb="6">
      <t>コテイシサン</t>
    </rPh>
    <rPh sb="6" eb="8">
      <t>ゲンカ</t>
    </rPh>
    <rPh sb="8" eb="10">
      <t>ショウキャク</t>
    </rPh>
    <rPh sb="10" eb="12">
      <t>ヒリツ</t>
    </rPh>
    <rPh sb="13" eb="15">
      <t>レイワ</t>
    </rPh>
    <rPh sb="16" eb="18">
      <t>ネンド</t>
    </rPh>
    <rPh sb="19" eb="22">
      <t>ヘイキンチ</t>
    </rPh>
    <rPh sb="23" eb="25">
      <t>ウワマワ</t>
    </rPh>
    <rPh sb="29" eb="31">
      <t>シセツ</t>
    </rPh>
    <rPh sb="32" eb="35">
      <t>ロウキュウカ</t>
    </rPh>
    <rPh sb="36" eb="37">
      <t>スス</t>
    </rPh>
    <rPh sb="42" eb="44">
      <t>ハンダン</t>
    </rPh>
    <rPh sb="49" eb="51">
      <t>イッポウ</t>
    </rPh>
    <rPh sb="53" eb="55">
      <t>カンロ</t>
    </rPh>
    <rPh sb="56" eb="59">
      <t>ケイカクテキ</t>
    </rPh>
    <rPh sb="60" eb="62">
      <t>コウシン</t>
    </rPh>
    <rPh sb="62" eb="63">
      <t>オヨ</t>
    </rPh>
    <rPh sb="64" eb="67">
      <t>タイシンカ</t>
    </rPh>
    <rPh sb="68" eb="69">
      <t>スス</t>
    </rPh>
    <rPh sb="74" eb="76">
      <t>カンロ</t>
    </rPh>
    <rPh sb="76" eb="78">
      <t>ケイネン</t>
    </rPh>
    <rPh sb="78" eb="80">
      <t>レッカ</t>
    </rPh>
    <rPh sb="80" eb="81">
      <t>リツ</t>
    </rPh>
    <rPh sb="82" eb="85">
      <t>ヘイキンチ</t>
    </rPh>
    <rPh sb="86" eb="88">
      <t>シタマワ</t>
    </rPh>
    <rPh sb="94" eb="96">
      <t>コンゴ</t>
    </rPh>
    <rPh sb="108" eb="110">
      <t>ケイエイ</t>
    </rPh>
    <rPh sb="110" eb="112">
      <t>センリャク</t>
    </rPh>
    <rPh sb="113" eb="114">
      <t>モト</t>
    </rPh>
    <rPh sb="117" eb="119">
      <t>テキセツ</t>
    </rPh>
    <rPh sb="120" eb="122">
      <t>シセツ</t>
    </rPh>
    <rPh sb="123" eb="125">
      <t>コウシン</t>
    </rPh>
    <rPh sb="125" eb="127">
      <t>ジギョウ</t>
    </rPh>
    <rPh sb="128" eb="130">
      <t>ジッシ</t>
    </rPh>
    <rPh sb="132" eb="134">
      <t>ヒツヨウ</t>
    </rPh>
    <phoneticPr fontId="4"/>
  </si>
  <si>
    <t>　令和2年度は、新型コロナウイルス感染症拡大に係る経済対策として、4ヶ月間の基本料金の免除を行ったため、収益性が低下しているが、減額分は一般会計からの交付金により補填を行っているため、経営の健全性や効率性は良好であると言える。
なお、施設の老朽化が比較的進んでおり、今後の施設更新費用の増加が想定されるため、経営戦略に基づいた、計画的な施設の更新と経営の健全性の確保の両立を図っていく必要がある。</t>
    <rPh sb="1" eb="3">
      <t>レイワ</t>
    </rPh>
    <rPh sb="4" eb="6">
      <t>ネンド</t>
    </rPh>
    <rPh sb="8" eb="10">
      <t>シンガタ</t>
    </rPh>
    <phoneticPr fontId="4"/>
  </si>
  <si>
    <t xml:space="preserve"> 経常収支比率は黒字を示す100％を上回っている。
令和2年度の料金回収率は86.51％と前年度より大幅に低下しているが、新型コロナウイルス感染症の拡大に係る経済対策として、4ヶ月間の基本料金を免除したことによるもので、その他の指標については良好な数値であり、健全な経営状況となっている。
　また、給水原価は類似団体平均値を下回り、施設利用率は平均値を上回っていることから施設の効率性は比較的良好と判断される。
　また、老朽管の計画的な更新や、漏水調査等により、有収率は平均値を大きく上回っており、良好な配管状況を維持している。</t>
    <rPh sb="1" eb="3">
      <t>ケイジョウ</t>
    </rPh>
    <rPh sb="3" eb="5">
      <t>シュウシ</t>
    </rPh>
    <rPh sb="5" eb="7">
      <t>ヒリツ</t>
    </rPh>
    <rPh sb="8" eb="10">
      <t>クロジ</t>
    </rPh>
    <rPh sb="11" eb="12">
      <t>シメ</t>
    </rPh>
    <rPh sb="18" eb="20">
      <t>ウワマワ</t>
    </rPh>
    <rPh sb="26" eb="28">
      <t>レイワ</t>
    </rPh>
    <rPh sb="29" eb="31">
      <t>ネンド</t>
    </rPh>
    <rPh sb="32" eb="34">
      <t>リョウキン</t>
    </rPh>
    <rPh sb="34" eb="37">
      <t>カイシュウリツ</t>
    </rPh>
    <rPh sb="45" eb="48">
      <t>ゼンネンド</t>
    </rPh>
    <rPh sb="50" eb="52">
      <t>オオハバ</t>
    </rPh>
    <rPh sb="53" eb="55">
      <t>テイカ</t>
    </rPh>
    <rPh sb="61" eb="63">
      <t>シンガタ</t>
    </rPh>
    <rPh sb="199" eb="201">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</si>
</sst>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1.1399999999999999</c:v>
                </c:pt>
                <c:pt idx="1">
                  <c:v>1.08</c:v>
                </c:pt>
                <c:pt idx="2">
                  <c:v>0.99</c:v>
                </c:pt>
                <c:pt idx="3">
                  <c:v>0.73</c:v>
                </c:pt>
                <c:pt idx="4">
                  <c:v>0.9</c:v>
                </c:pt>
              </c:numCache>
            </c:numRef>
          </c:val>
          <c:extLst>
            <c:ext xmlns:c16="http://schemas.microsoft.com/office/drawing/2014/chart" uri="{C3380CC4-5D6E-409C-BE32-E72D297353CC}">
              <c16:uniqueId val="{00000000-6DE1-4164-9239-B2C31D855B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6DE1-4164-9239-B2C31D855B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65.599999999999994</c:v>
                </c:pt>
                <c:pt idx="1">
                  <c:v>66.67</c:v>
                </c:pt>
                <c:pt idx="2">
                  <c:v>64.72</c:v>
                </c:pt>
                <c:pt idx="3">
                  <c:v>63.94</c:v>
                </c:pt>
                <c:pt idx="4">
                  <c:v>64.61</c:v>
                </c:pt>
              </c:numCache>
            </c:numRef>
          </c:val>
          <c:extLst>
            <c:ext xmlns:c16="http://schemas.microsoft.com/office/drawing/2014/chart" uri="{C3380CC4-5D6E-409C-BE32-E72D297353CC}">
              <c16:uniqueId val="{00000000-6FF1-4FFE-9E37-05B8DE041C3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6FF1-4FFE-9E37-05B8DE041C3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97.61</c:v>
                </c:pt>
                <c:pt idx="1">
                  <c:v>97.83</c:v>
                </c:pt>
                <c:pt idx="2">
                  <c:v>98.35</c:v>
                </c:pt>
                <c:pt idx="3">
                  <c:v>98.67</c:v>
                </c:pt>
                <c:pt idx="4">
                  <c:v>99.63</c:v>
                </c:pt>
              </c:numCache>
            </c:numRef>
          </c:val>
          <c:extLst>
            <c:ext xmlns:c16="http://schemas.microsoft.com/office/drawing/2014/chart" uri="{C3380CC4-5D6E-409C-BE32-E72D297353CC}">
              <c16:uniqueId val="{00000000-1073-4FB5-802A-EC1BF66F390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1073-4FB5-802A-EC1BF66F390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103.6</c:v>
                </c:pt>
                <c:pt idx="1">
                  <c:v>104.58</c:v>
                </c:pt>
                <c:pt idx="2">
                  <c:v>103.46</c:v>
                </c:pt>
                <c:pt idx="3">
                  <c:v>105.43</c:v>
                </c:pt>
                <c:pt idx="4">
                  <c:v>104.34</c:v>
                </c:pt>
              </c:numCache>
            </c:numRef>
          </c:val>
          <c:extLst>
            <c:ext xmlns:c16="http://schemas.microsoft.com/office/drawing/2014/chart" uri="{C3380CC4-5D6E-409C-BE32-E72D297353CC}">
              <c16:uniqueId val="{00000000-59D9-488D-8877-6827006AA0B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59D9-488D-8877-6827006AA0B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54.48</c:v>
                </c:pt>
                <c:pt idx="1">
                  <c:v>54.87</c:v>
                </c:pt>
                <c:pt idx="2">
                  <c:v>55.54</c:v>
                </c:pt>
                <c:pt idx="3">
                  <c:v>56.8</c:v>
                </c:pt>
                <c:pt idx="4">
                  <c:v>57.68</c:v>
                </c:pt>
              </c:numCache>
            </c:numRef>
          </c:val>
          <c:extLst>
            <c:ext xmlns:c16="http://schemas.microsoft.com/office/drawing/2014/chart" uri="{C3380CC4-5D6E-409C-BE32-E72D297353CC}">
              <c16:uniqueId val="{00000000-62BD-4FB7-9FF2-CF227443B5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62BD-4FB7-9FF2-CF227443B5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23.53</c:v>
                </c:pt>
                <c:pt idx="1">
                  <c:v>23.18</c:v>
                </c:pt>
                <c:pt idx="2">
                  <c:v>13.16</c:v>
                </c:pt>
                <c:pt idx="3">
                  <c:v>13.01</c:v>
                </c:pt>
                <c:pt idx="4">
                  <c:v>11.93</c:v>
                </c:pt>
              </c:numCache>
            </c:numRef>
          </c:val>
          <c:extLst>
            <c:ext xmlns:c16="http://schemas.microsoft.com/office/drawing/2014/chart" uri="{C3380CC4-5D6E-409C-BE32-E72D297353CC}">
              <c16:uniqueId val="{00000000-E633-4FD2-ACBA-63EE26E062C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E633-4FD2-ACBA-63EE26E062C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CD-4B47-B8FC-A221791030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37CD-4B47-B8FC-A221791030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448.51</c:v>
                </c:pt>
                <c:pt idx="1">
                  <c:v>299.35000000000002</c:v>
                </c:pt>
                <c:pt idx="2">
                  <c:v>452.7</c:v>
                </c:pt>
                <c:pt idx="3">
                  <c:v>488.92</c:v>
                </c:pt>
                <c:pt idx="4">
                  <c:v>444.72</c:v>
                </c:pt>
              </c:numCache>
            </c:numRef>
          </c:val>
          <c:extLst>
            <c:ext xmlns:c16="http://schemas.microsoft.com/office/drawing/2014/chart" uri="{C3380CC4-5D6E-409C-BE32-E72D297353CC}">
              <c16:uniqueId val="{00000000-205A-4274-9A67-35E4904A292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205A-4274-9A67-35E4904A292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221.97</c:v>
                </c:pt>
                <c:pt idx="1">
                  <c:v>227.21</c:v>
                </c:pt>
                <c:pt idx="2">
                  <c:v>239.43</c:v>
                </c:pt>
                <c:pt idx="3">
                  <c:v>243.48</c:v>
                </c:pt>
                <c:pt idx="4">
                  <c:v>279.64</c:v>
                </c:pt>
              </c:numCache>
            </c:numRef>
          </c:val>
          <c:extLst>
            <c:ext xmlns:c16="http://schemas.microsoft.com/office/drawing/2014/chart" uri="{C3380CC4-5D6E-409C-BE32-E72D297353CC}">
              <c16:uniqueId val="{00000000-C8B4-4D78-A333-7B84E189454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C8B4-4D78-A333-7B84E189454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98.52</c:v>
                </c:pt>
                <c:pt idx="1">
                  <c:v>94.1</c:v>
                </c:pt>
                <c:pt idx="2">
                  <c:v>98.14</c:v>
                </c:pt>
                <c:pt idx="3">
                  <c:v>100.84</c:v>
                </c:pt>
                <c:pt idx="4">
                  <c:v>86.51</c:v>
                </c:pt>
              </c:numCache>
            </c:numRef>
          </c:val>
          <c:extLst>
            <c:ext xmlns:c16="http://schemas.microsoft.com/office/drawing/2014/chart" uri="{C3380CC4-5D6E-409C-BE32-E72D297353CC}">
              <c16:uniqueId val="{00000000-5FD6-4196-9BEA-2FCCC948AF2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5FD6-4196-9BEA-2FCCC948AF2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152.83000000000001</c:v>
                </c:pt>
                <c:pt idx="1">
                  <c:v>158.61000000000001</c:v>
                </c:pt>
                <c:pt idx="2">
                  <c:v>154.02000000000001</c:v>
                </c:pt>
                <c:pt idx="3">
                  <c:v>149.81</c:v>
                </c:pt>
                <c:pt idx="4">
                  <c:v>154.94</c:v>
                </c:pt>
              </c:numCache>
            </c:numRef>
          </c:val>
          <c:extLst>
            <c:ext xmlns:c16="http://schemas.microsoft.com/office/drawing/2014/chart" uri="{C3380CC4-5D6E-409C-BE32-E72D297353CC}">
              <c16:uniqueId val="{00000000-DB02-47EA-B3A2-470918FF52E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DB02-47EA-B3A2-470918FF52E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石川県　内灘町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26441</v>
      </c>
      <c r="AM8" s="71"/>
      <c r="AN8" s="71"/>
      <c r="AO8" s="71"/>
      <c r="AP8" s="71"/>
      <c r="AQ8" s="71"/>
      <c r="AR8" s="71"/>
      <c r="AS8" s="71"/>
      <c r="AT8" s="67">
        <f>データ!$S$6</f>
        <v>20.329999999999998</v>
      </c>
      <c r="AU8" s="68"/>
      <c r="AV8" s="68"/>
      <c r="AW8" s="68"/>
      <c r="AX8" s="68"/>
      <c r="AY8" s="68"/>
      <c r="AZ8" s="68"/>
      <c r="BA8" s="68"/>
      <c r="BB8" s="70">
        <f>データ!$T$6</f>
        <v>1300.5899999999999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65.290000000000006</v>
      </c>
      <c r="J10" s="68"/>
      <c r="K10" s="68"/>
      <c r="L10" s="68"/>
      <c r="M10" s="68"/>
      <c r="N10" s="68"/>
      <c r="O10" s="69"/>
      <c r="P10" s="70">
        <f>データ!$P$6</f>
        <v>99.03</v>
      </c>
      <c r="Q10" s="70"/>
      <c r="R10" s="70"/>
      <c r="S10" s="70"/>
      <c r="T10" s="70"/>
      <c r="U10" s="70"/>
      <c r="V10" s="70"/>
      <c r="W10" s="71">
        <f>データ!$Q$6</f>
        <v>2662</v>
      </c>
      <c r="X10" s="71"/>
      <c r="Y10" s="71"/>
      <c r="Z10" s="71"/>
      <c r="AA10" s="71"/>
      <c r="AB10" s="71"/>
      <c r="AC10" s="71"/>
      <c r="AD10" s="2"/>
      <c r="AE10" s="2"/>
      <c r="AF10" s="2"/>
      <c r="AG10" s="2"/>
      <c r="AH10" s="4"/>
      <c r="AI10" s="4"/>
      <c r="AJ10" s="4"/>
      <c r="AK10" s="4"/>
      <c r="AL10" s="71">
        <f>データ!$U$6</f>
        <v>26101</v>
      </c>
      <c r="AM10" s="71"/>
      <c r="AN10" s="71"/>
      <c r="AO10" s="71"/>
      <c r="AP10" s="71"/>
      <c r="AQ10" s="71"/>
      <c r="AR10" s="71"/>
      <c r="AS10" s="71"/>
      <c r="AT10" s="67">
        <f>データ!$V$6</f>
        <v>6.66</v>
      </c>
      <c r="AU10" s="68"/>
      <c r="AV10" s="68"/>
      <c r="AW10" s="68"/>
      <c r="AX10" s="68"/>
      <c r="AY10" s="68"/>
      <c r="AZ10" s="68"/>
      <c r="BA10" s="68"/>
      <c r="BB10" s="70">
        <f>データ!$W$6</f>
        <v>3919.07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NfT7QBWxufYvg4aMi5dPqb40kJ66bO01fr4OmL+6xHoBc0Oy6WPaRcBZW+/zMYiub61FjQTlyBTAXGHTn3JWVA==" saltValue="I7J641zQeFZy/kRkJEx1z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173657</v>
      </c>
      <c r="D6" s="34">
        <f t="shared" si="3"/>
        <v>46</v>
      </c>
      <c r="E6" s="34">
        <f t="shared" si="3"/>
        <v>1</v>
      </c>
      <c r="F6" s="34">
        <f t="shared" si="3"/>
        <v>0</v>
      </c>
      <c r="G6" s="34">
        <f t="shared" si="3"/>
        <v>1</v>
      </c>
      <c r="H6" s="34" t="str">
        <f t="shared" si="3"/>
        <v>石川県　内灘町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65.290000000000006</v>
      </c>
      <c r="P6" s="35">
        <f t="shared" si="3"/>
        <v>99.03</v>
      </c>
      <c r="Q6" s="35">
        <f t="shared" si="3"/>
        <v>2662</v>
      </c>
      <c r="R6" s="35">
        <f t="shared" si="3"/>
        <v>26441</v>
      </c>
      <c r="S6" s="35">
        <f t="shared" si="3"/>
        <v>20.329999999999998</v>
      </c>
      <c r="T6" s="35">
        <f t="shared" si="3"/>
        <v>1300.5899999999999</v>
      </c>
      <c r="U6" s="35">
        <f t="shared" si="3"/>
        <v>26101</v>
      </c>
      <c r="V6" s="35">
        <f t="shared" si="3"/>
        <v>6.66</v>
      </c>
      <c r="W6" s="35">
        <f t="shared" si="3"/>
        <v>3919.07</v>
      </c>
      <c r="X6" s="36">
        <f>IF(X7="",NA(),X7)</f>
        <v>103.6</v>
      </c>
      <c r="Y6" s="36">
        <f t="shared" ref="Y6:AG6" si="4">IF(Y7="",NA(),Y7)</f>
        <v>104.58</v>
      </c>
      <c r="Z6" s="36">
        <f t="shared" si="4"/>
        <v>103.46</v>
      </c>
      <c r="AA6" s="36">
        <f t="shared" si="4"/>
        <v>105.43</v>
      </c>
      <c r="AB6" s="36">
        <f t="shared" si="4"/>
        <v>104.34</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448.51</v>
      </c>
      <c r="AU6" s="36">
        <f t="shared" ref="AU6:BC6" si="6">IF(AU7="",NA(),AU7)</f>
        <v>299.35000000000002</v>
      </c>
      <c r="AV6" s="36">
        <f t="shared" si="6"/>
        <v>452.7</v>
      </c>
      <c r="AW6" s="36">
        <f t="shared" si="6"/>
        <v>488.92</v>
      </c>
      <c r="AX6" s="36">
        <f t="shared" si="6"/>
        <v>444.72</v>
      </c>
      <c r="AY6" s="36">
        <f t="shared" si="6"/>
        <v>384.34</v>
      </c>
      <c r="AZ6" s="36">
        <f t="shared" si="6"/>
        <v>359.47</v>
      </c>
      <c r="BA6" s="36">
        <f t="shared" si="6"/>
        <v>369.69</v>
      </c>
      <c r="BB6" s="36">
        <f t="shared" si="6"/>
        <v>379.08</v>
      </c>
      <c r="BC6" s="36">
        <f t="shared" si="6"/>
        <v>367.55</v>
      </c>
      <c r="BD6" s="35" t="str">
        <f>IF(BD7="","",IF(BD7="-","【-】","【"&amp;SUBSTITUTE(TEXT(BD7,"#,##0.00"),"-","△")&amp;"】"))</f>
        <v>【260.31】</v>
      </c>
      <c r="BE6" s="36">
        <f>IF(BE7="",NA(),BE7)</f>
        <v>221.97</v>
      </c>
      <c r="BF6" s="36">
        <f t="shared" ref="BF6:BN6" si="7">IF(BF7="",NA(),BF7)</f>
        <v>227.21</v>
      </c>
      <c r="BG6" s="36">
        <f t="shared" si="7"/>
        <v>239.43</v>
      </c>
      <c r="BH6" s="36">
        <f t="shared" si="7"/>
        <v>243.48</v>
      </c>
      <c r="BI6" s="36">
        <f t="shared" si="7"/>
        <v>279.64</v>
      </c>
      <c r="BJ6" s="36">
        <f t="shared" si="7"/>
        <v>380.58</v>
      </c>
      <c r="BK6" s="36">
        <f t="shared" si="7"/>
        <v>401.79</v>
      </c>
      <c r="BL6" s="36">
        <f t="shared" si="7"/>
        <v>402.99</v>
      </c>
      <c r="BM6" s="36">
        <f t="shared" si="7"/>
        <v>398.98</v>
      </c>
      <c r="BN6" s="36">
        <f t="shared" si="7"/>
        <v>418.68</v>
      </c>
      <c r="BO6" s="35" t="str">
        <f>IF(BO7="","",IF(BO7="-","【-】","【"&amp;SUBSTITUTE(TEXT(BO7,"#,##0.00"),"-","△")&amp;"】"))</f>
        <v>【275.67】</v>
      </c>
      <c r="BP6" s="36">
        <f>IF(BP7="",NA(),BP7)</f>
        <v>98.52</v>
      </c>
      <c r="BQ6" s="36">
        <f t="shared" ref="BQ6:BY6" si="8">IF(BQ7="",NA(),BQ7)</f>
        <v>94.1</v>
      </c>
      <c r="BR6" s="36">
        <f t="shared" si="8"/>
        <v>98.14</v>
      </c>
      <c r="BS6" s="36">
        <f t="shared" si="8"/>
        <v>100.84</v>
      </c>
      <c r="BT6" s="36">
        <f t="shared" si="8"/>
        <v>86.51</v>
      </c>
      <c r="BU6" s="36">
        <f t="shared" si="8"/>
        <v>102.38</v>
      </c>
      <c r="BV6" s="36">
        <f t="shared" si="8"/>
        <v>100.12</v>
      </c>
      <c r="BW6" s="36">
        <f t="shared" si="8"/>
        <v>98.66</v>
      </c>
      <c r="BX6" s="36">
        <f t="shared" si="8"/>
        <v>98.64</v>
      </c>
      <c r="BY6" s="36">
        <f t="shared" si="8"/>
        <v>94.78</v>
      </c>
      <c r="BZ6" s="35" t="str">
        <f>IF(BZ7="","",IF(BZ7="-","【-】","【"&amp;SUBSTITUTE(TEXT(BZ7,"#,##0.00"),"-","△")&amp;"】"))</f>
        <v>【100.05】</v>
      </c>
      <c r="CA6" s="36">
        <f>IF(CA7="",NA(),CA7)</f>
        <v>152.83000000000001</v>
      </c>
      <c r="CB6" s="36">
        <f t="shared" ref="CB6:CJ6" si="9">IF(CB7="",NA(),CB7)</f>
        <v>158.61000000000001</v>
      </c>
      <c r="CC6" s="36">
        <f t="shared" si="9"/>
        <v>154.02000000000001</v>
      </c>
      <c r="CD6" s="36">
        <f t="shared" si="9"/>
        <v>149.81</v>
      </c>
      <c r="CE6" s="36">
        <f t="shared" si="9"/>
        <v>154.94</v>
      </c>
      <c r="CF6" s="36">
        <f t="shared" si="9"/>
        <v>168.67</v>
      </c>
      <c r="CG6" s="36">
        <f t="shared" si="9"/>
        <v>174.97</v>
      </c>
      <c r="CH6" s="36">
        <f t="shared" si="9"/>
        <v>178.59</v>
      </c>
      <c r="CI6" s="36">
        <f t="shared" si="9"/>
        <v>178.92</v>
      </c>
      <c r="CJ6" s="36">
        <f t="shared" si="9"/>
        <v>181.3</v>
      </c>
      <c r="CK6" s="35" t="str">
        <f>IF(CK7="","",IF(CK7="-","【-】","【"&amp;SUBSTITUTE(TEXT(CK7,"#,##0.00"),"-","△")&amp;"】"))</f>
        <v>【166.40】</v>
      </c>
      <c r="CL6" s="36">
        <f>IF(CL7="",NA(),CL7)</f>
        <v>65.599999999999994</v>
      </c>
      <c r="CM6" s="36">
        <f t="shared" ref="CM6:CU6" si="10">IF(CM7="",NA(),CM7)</f>
        <v>66.67</v>
      </c>
      <c r="CN6" s="36">
        <f t="shared" si="10"/>
        <v>64.72</v>
      </c>
      <c r="CO6" s="36">
        <f t="shared" si="10"/>
        <v>63.94</v>
      </c>
      <c r="CP6" s="36">
        <f t="shared" si="10"/>
        <v>64.61</v>
      </c>
      <c r="CQ6" s="36">
        <f t="shared" si="10"/>
        <v>54.92</v>
      </c>
      <c r="CR6" s="36">
        <f t="shared" si="10"/>
        <v>55.63</v>
      </c>
      <c r="CS6" s="36">
        <f t="shared" si="10"/>
        <v>55.03</v>
      </c>
      <c r="CT6" s="36">
        <f t="shared" si="10"/>
        <v>55.14</v>
      </c>
      <c r="CU6" s="36">
        <f t="shared" si="10"/>
        <v>55.89</v>
      </c>
      <c r="CV6" s="35" t="str">
        <f>IF(CV7="","",IF(CV7="-","【-】","【"&amp;SUBSTITUTE(TEXT(CV7,"#,##0.00"),"-","△")&amp;"】"))</f>
        <v>【60.69】</v>
      </c>
      <c r="CW6" s="36">
        <f>IF(CW7="",NA(),CW7)</f>
        <v>97.61</v>
      </c>
      <c r="CX6" s="36">
        <f t="shared" ref="CX6:DF6" si="11">IF(CX7="",NA(),CX7)</f>
        <v>97.83</v>
      </c>
      <c r="CY6" s="36">
        <f t="shared" si="11"/>
        <v>98.35</v>
      </c>
      <c r="CZ6" s="36">
        <f t="shared" si="11"/>
        <v>98.67</v>
      </c>
      <c r="DA6" s="36">
        <f t="shared" si="11"/>
        <v>99.63</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54.48</v>
      </c>
      <c r="DI6" s="36">
        <f t="shared" ref="DI6:DQ6" si="12">IF(DI7="",NA(),DI7)</f>
        <v>54.87</v>
      </c>
      <c r="DJ6" s="36">
        <f t="shared" si="12"/>
        <v>55.54</v>
      </c>
      <c r="DK6" s="36">
        <f t="shared" si="12"/>
        <v>56.8</v>
      </c>
      <c r="DL6" s="36">
        <f t="shared" si="12"/>
        <v>57.68</v>
      </c>
      <c r="DM6" s="36">
        <f t="shared" si="12"/>
        <v>48.49</v>
      </c>
      <c r="DN6" s="36">
        <f t="shared" si="12"/>
        <v>48.05</v>
      </c>
      <c r="DO6" s="36">
        <f t="shared" si="12"/>
        <v>48.87</v>
      </c>
      <c r="DP6" s="36">
        <f t="shared" si="12"/>
        <v>49.92</v>
      </c>
      <c r="DQ6" s="36">
        <f t="shared" si="12"/>
        <v>50.63</v>
      </c>
      <c r="DR6" s="35" t="str">
        <f>IF(DR7="","",IF(DR7="-","【-】","【"&amp;SUBSTITUTE(TEXT(DR7,"#,##0.00"),"-","△")&amp;"】"))</f>
        <v>【50.19】</v>
      </c>
      <c r="DS6" s="36">
        <f>IF(DS7="",NA(),DS7)</f>
        <v>23.53</v>
      </c>
      <c r="DT6" s="36">
        <f t="shared" ref="DT6:EB6" si="13">IF(DT7="",NA(),DT7)</f>
        <v>23.18</v>
      </c>
      <c r="DU6" s="36">
        <f t="shared" si="13"/>
        <v>13.16</v>
      </c>
      <c r="DV6" s="36">
        <f t="shared" si="13"/>
        <v>13.01</v>
      </c>
      <c r="DW6" s="36">
        <f t="shared" si="13"/>
        <v>11.93</v>
      </c>
      <c r="DX6" s="36">
        <f t="shared" si="13"/>
        <v>12.79</v>
      </c>
      <c r="DY6" s="36">
        <f t="shared" si="13"/>
        <v>13.39</v>
      </c>
      <c r="DZ6" s="36">
        <f t="shared" si="13"/>
        <v>14.85</v>
      </c>
      <c r="EA6" s="36">
        <f t="shared" si="13"/>
        <v>16.88</v>
      </c>
      <c r="EB6" s="36">
        <f t="shared" si="13"/>
        <v>18.28</v>
      </c>
      <c r="EC6" s="35" t="str">
        <f>IF(EC7="","",IF(EC7="-","【-】","【"&amp;SUBSTITUTE(TEXT(EC7,"#,##0.00"),"-","△")&amp;"】"))</f>
        <v>【20.63】</v>
      </c>
      <c r="ED6" s="36">
        <f>IF(ED7="",NA(),ED7)</f>
        <v>1.1399999999999999</v>
      </c>
      <c r="EE6" s="36">
        <f t="shared" ref="EE6:EM6" si="14">IF(EE7="",NA(),EE7)</f>
        <v>1.08</v>
      </c>
      <c r="EF6" s="36">
        <f t="shared" si="14"/>
        <v>0.99</v>
      </c>
      <c r="EG6" s="36">
        <f t="shared" si="14"/>
        <v>0.73</v>
      </c>
      <c r="EH6" s="36">
        <f t="shared" si="14"/>
        <v>0.9</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173657</v>
      </c>
      <c r="D7" s="38">
        <v>46</v>
      </c>
      <c r="E7" s="38">
        <v>1</v>
      </c>
      <c r="F7" s="38">
        <v>0</v>
      </c>
      <c r="G7" s="38">
        <v>1</v>
      </c>
      <c r="H7" s="38" t="s">
        <v>93</v>
      </c>
      <c r="I7" s="38" t="s">
        <v>94</v>
      </c>
      <c r="J7" s="38" t="s">
        <v>95</v>
      </c>
      <c r="K7" s="38" t="s">
        <v>96</v>
      </c>
      <c r="L7" s="38" t="s">
        <v>97</v>
      </c>
      <c r="M7" s="38" t="s">
        <v>98</v>
      </c>
      <c r="N7" s="39" t="s">
        <v>99</v>
      </c>
      <c r="O7" s="39">
        <v>65.290000000000006</v>
      </c>
      <c r="P7" s="39">
        <v>99.03</v>
      </c>
      <c r="Q7" s="39">
        <v>2662</v>
      </c>
      <c r="R7" s="39">
        <v>26441</v>
      </c>
      <c r="S7" s="39">
        <v>20.329999999999998</v>
      </c>
      <c r="T7" s="39">
        <v>1300.5899999999999</v>
      </c>
      <c r="U7" s="39">
        <v>26101</v>
      </c>
      <c r="V7" s="39">
        <v>6.66</v>
      </c>
      <c r="W7" s="39">
        <v>3919.07</v>
      </c>
      <c r="X7" s="39">
        <v>103.6</v>
      </c>
      <c r="Y7" s="39">
        <v>104.58</v>
      </c>
      <c r="Z7" s="39">
        <v>103.46</v>
      </c>
      <c r="AA7" s="39">
        <v>105.43</v>
      </c>
      <c r="AB7" s="39">
        <v>104.34</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448.51</v>
      </c>
      <c r="AU7" s="39">
        <v>299.35000000000002</v>
      </c>
      <c r="AV7" s="39">
        <v>452.7</v>
      </c>
      <c r="AW7" s="39">
        <v>488.92</v>
      </c>
      <c r="AX7" s="39">
        <v>444.72</v>
      </c>
      <c r="AY7" s="39">
        <v>384.34</v>
      </c>
      <c r="AZ7" s="39">
        <v>359.47</v>
      </c>
      <c r="BA7" s="39">
        <v>369.69</v>
      </c>
      <c r="BB7" s="39">
        <v>379.08</v>
      </c>
      <c r="BC7" s="39">
        <v>367.55</v>
      </c>
      <c r="BD7" s="39">
        <v>260.31</v>
      </c>
      <c r="BE7" s="39">
        <v>221.97</v>
      </c>
      <c r="BF7" s="39">
        <v>227.21</v>
      </c>
      <c r="BG7" s="39">
        <v>239.43</v>
      </c>
      <c r="BH7" s="39">
        <v>243.48</v>
      </c>
      <c r="BI7" s="39">
        <v>279.64</v>
      </c>
      <c r="BJ7" s="39">
        <v>380.58</v>
      </c>
      <c r="BK7" s="39">
        <v>401.79</v>
      </c>
      <c r="BL7" s="39">
        <v>402.99</v>
      </c>
      <c r="BM7" s="39">
        <v>398.98</v>
      </c>
      <c r="BN7" s="39">
        <v>418.68</v>
      </c>
      <c r="BO7" s="39">
        <v>275.67</v>
      </c>
      <c r="BP7" s="39">
        <v>98.52</v>
      </c>
      <c r="BQ7" s="39">
        <v>94.1</v>
      </c>
      <c r="BR7" s="39">
        <v>98.14</v>
      </c>
      <c r="BS7" s="39">
        <v>100.84</v>
      </c>
      <c r="BT7" s="39">
        <v>86.51</v>
      </c>
      <c r="BU7" s="39">
        <v>102.38</v>
      </c>
      <c r="BV7" s="39">
        <v>100.12</v>
      </c>
      <c r="BW7" s="39">
        <v>98.66</v>
      </c>
      <c r="BX7" s="39">
        <v>98.64</v>
      </c>
      <c r="BY7" s="39">
        <v>94.78</v>
      </c>
      <c r="BZ7" s="39">
        <v>100.05</v>
      </c>
      <c r="CA7" s="39">
        <v>152.83000000000001</v>
      </c>
      <c r="CB7" s="39">
        <v>158.61000000000001</v>
      </c>
      <c r="CC7" s="39">
        <v>154.02000000000001</v>
      </c>
      <c r="CD7" s="39">
        <v>149.81</v>
      </c>
      <c r="CE7" s="39">
        <v>154.94</v>
      </c>
      <c r="CF7" s="39">
        <v>168.67</v>
      </c>
      <c r="CG7" s="39">
        <v>174.97</v>
      </c>
      <c r="CH7" s="39">
        <v>178.59</v>
      </c>
      <c r="CI7" s="39">
        <v>178.92</v>
      </c>
      <c r="CJ7" s="39">
        <v>181.3</v>
      </c>
      <c r="CK7" s="39">
        <v>166.4</v>
      </c>
      <c r="CL7" s="39">
        <v>65.599999999999994</v>
      </c>
      <c r="CM7" s="39">
        <v>66.67</v>
      </c>
      <c r="CN7" s="39">
        <v>64.72</v>
      </c>
      <c r="CO7" s="39">
        <v>63.94</v>
      </c>
      <c r="CP7" s="39">
        <v>64.61</v>
      </c>
      <c r="CQ7" s="39">
        <v>54.92</v>
      </c>
      <c r="CR7" s="39">
        <v>55.63</v>
      </c>
      <c r="CS7" s="39">
        <v>55.03</v>
      </c>
      <c r="CT7" s="39">
        <v>55.14</v>
      </c>
      <c r="CU7" s="39">
        <v>55.89</v>
      </c>
      <c r="CV7" s="39">
        <v>60.69</v>
      </c>
      <c r="CW7" s="39">
        <v>97.61</v>
      </c>
      <c r="CX7" s="39">
        <v>97.83</v>
      </c>
      <c r="CY7" s="39">
        <v>98.35</v>
      </c>
      <c r="CZ7" s="39">
        <v>98.67</v>
      </c>
      <c r="DA7" s="39">
        <v>99.63</v>
      </c>
      <c r="DB7" s="39">
        <v>82.66</v>
      </c>
      <c r="DC7" s="39">
        <v>82.04</v>
      </c>
      <c r="DD7" s="39">
        <v>81.900000000000006</v>
      </c>
      <c r="DE7" s="39">
        <v>81.39</v>
      </c>
      <c r="DF7" s="39">
        <v>81.27</v>
      </c>
      <c r="DG7" s="39">
        <v>89.82</v>
      </c>
      <c r="DH7" s="39">
        <v>54.48</v>
      </c>
      <c r="DI7" s="39">
        <v>54.87</v>
      </c>
      <c r="DJ7" s="39">
        <v>55.54</v>
      </c>
      <c r="DK7" s="39">
        <v>56.8</v>
      </c>
      <c r="DL7" s="39">
        <v>57.68</v>
      </c>
      <c r="DM7" s="39">
        <v>48.49</v>
      </c>
      <c r="DN7" s="39">
        <v>48.05</v>
      </c>
      <c r="DO7" s="39">
        <v>48.87</v>
      </c>
      <c r="DP7" s="39">
        <v>49.92</v>
      </c>
      <c r="DQ7" s="39">
        <v>50.63</v>
      </c>
      <c r="DR7" s="39">
        <v>50.19</v>
      </c>
      <c r="DS7" s="39">
        <v>23.53</v>
      </c>
      <c r="DT7" s="39">
        <v>23.18</v>
      </c>
      <c r="DU7" s="39">
        <v>13.16</v>
      </c>
      <c r="DV7" s="39">
        <v>13.01</v>
      </c>
      <c r="DW7" s="39">
        <v>11.93</v>
      </c>
      <c r="DX7" s="39">
        <v>12.79</v>
      </c>
      <c r="DY7" s="39">
        <v>13.39</v>
      </c>
      <c r="DZ7" s="39">
        <v>14.85</v>
      </c>
      <c r="EA7" s="39">
        <v>16.88</v>
      </c>
      <c r="EB7" s="39">
        <v>18.28</v>
      </c>
      <c r="EC7" s="39">
        <v>20.63</v>
      </c>
      <c r="ED7" s="39">
        <v>1.1399999999999999</v>
      </c>
      <c r="EE7" s="39">
        <v>1.08</v>
      </c>
      <c r="EF7" s="39">
        <v>0.99</v>
      </c>
      <c r="EG7" s="39">
        <v>0.73</v>
      </c>
      <c r="EH7" s="39">
        <v>0.9</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2022-01-25T04:29:34Z</cp:lastPrinted>
  <dcterms:created xsi:type="dcterms:W3CDTF">2021-12-03T06:48:46Z</dcterms:created>
  <dcterms:modified xsi:type="dcterms:W3CDTF">2022-01-26T05:53:36Z</dcterms:modified>
  <cp:category/>
</cp:coreProperties>
</file>