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0 簡水\"/>
    </mc:Choice>
  </mc:AlternateContent>
  <workbookProtection workbookAlgorithmName="SHA-512" workbookHashValue="TauGsGOzTIYqrXfm3zGCGESsP6Jk7dDDYzKKaOJLHxOpCNpMClIWyk/5JznqLNObd12KRL5PJFGtQ2KHq7Q/Xw==" workbookSaltValue="KwDA/ss+m5no5RVcapfujg==" workbookSpinCount="100000" lockStructure="1"/>
  <bookViews>
    <workbookView xWindow="0" yWindow="0" windowWidth="20490" windowHeight="709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P10" i="4"/>
  <c r="BB8" i="4"/>
  <c r="AT8" i="4"/>
  <c r="AL8" i="4"/>
  <c r="W8" i="4"/>
  <c r="P8" i="4"/>
  <c r="I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<sst xmlns="http://schemas.openxmlformats.org/spreadsheetml/2006/main" count="233" uniqueCount="118">
  <si>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</si>
  <si>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</si>
  <si>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</si>
  <si>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</si>
  <si>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</si>
  <si>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</si>
  <si>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</si>
  <si>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</si>
  <si>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</si>
  <si>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</si>
  <si>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</si>
  <si>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</si>
  <si>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</si>
  <si>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</si>
  <si>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</si>
  <si>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</si>
  <si>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</si>
  <si>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</si>
  <si>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</si>
  <si>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</si>
  <si>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</si>
  <si>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</si>
  <si>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</si>
  <si>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</si>
  <si>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</si>
  <si>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</si>
  <si>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</si>
  <si>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</si>
  <si>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</si>
  <si>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</si>
  <si>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</si>
  <si>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</si>
  <si>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</si>
  <si>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</si>
  <si>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</si>
  <si>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</si>
  <si>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</si>
  <si>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</si>
  <si>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</si>
  <si>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</si>
  <si>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</si>
  <si>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</si>
  <si>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</si>
  <si>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</si>
  <si>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</si>
  <si>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</si>
  <si>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</si>
  <si>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</si>
  <si>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</si>
  <si>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</si>
  <si>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</si>
  <si>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</si>
  <si>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</si>
  <si>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</si>
  <si>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</si>
  <si>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</si>
  <si>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</si>
  <si>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</si>
  <si>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</si>
  <si>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</si>
  <si>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</si>
  <si>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</si>
  <si>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</si>
  <si>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</si>
  <si>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</si>
  <si>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</si>
  <si>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</si>
  <si>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</si>
  <si>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</si>
  <si>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</si>
  <si>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</si>
  <si>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</si>
  <si>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</si>
  <si>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</si>
  <si>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</si>
  <si>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</si>
  <si>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</si>
  <si>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</si>
  <si>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</si>
  <si>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</si>
  <si>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</si>
  <si>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</si>
  <si>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</si>
  <si>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</si>
  <si>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</si>
  <si>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</si>
  <si>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</si>
  <si>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</si>
  <si>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</si>
  <si>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</si>
  <si>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</si>
  <si>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</si>
  <si>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</si>
  <si>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</si>
  <si>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</si>
  <si>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</si>
  <si>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</si>
  <si>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</si>
  <si>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</si>
  <si>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</si>
  <si>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</si>
  <si>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</si>
  <si>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</si>
  <si>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</si>
  <si>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</si>
  <si>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</si>
  <si>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</si>
  <si>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</si>
  <si>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</si>
  <si>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</si>
  <si>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</si>
  <si>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</si>
  <si>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</si>
  <si>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</si>
  <si>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</si>
  <si>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３地区合計で収益的収支比率は１００％を超え、単年度で黒字となっている。給水人口減少のため施設利用率は低いが、起債残高はなく、料金回収率や給水原価は類似団体と比べ良好である。今後人口減少による料金収入の減少に留意し運営を行う。</t>
    <rPh sb="2" eb="4">
      <t>チク</t>
    </rPh>
    <rPh sb="4" eb="6">
      <t>ゴウケイ</t>
    </rPh>
    <rPh sb="55" eb="57">
      <t>キサイ</t>
    </rPh>
    <rPh sb="57" eb="59">
      <t>ザンダカ</t>
    </rPh>
    <rPh sb="63" eb="65">
      <t>リョウキン</t>
    </rPh>
    <rPh sb="65" eb="67">
      <t>カイシュウ</t>
    </rPh>
    <rPh sb="67" eb="68">
      <t>リツ</t>
    </rPh>
    <rPh sb="69" eb="71">
      <t>キュウスイ</t>
    </rPh>
    <rPh sb="71" eb="73">
      <t>ゲンカ</t>
    </rPh>
    <rPh sb="104" eb="106">
      <t>リュウイ</t>
    </rPh>
    <rPh sb="107" eb="109">
      <t>ウンエイ</t>
    </rPh>
    <rPh sb="110" eb="111">
      <t>オコナ</t>
    </rPh>
    <phoneticPr fontId="4"/>
  </si>
  <si>
    <t>　農業集落排水事業や農林事業に併せて更新を行った管路につては全般的に健全であるが、創設時に布設された管路には経年化しているものもあるため、修繕や更新の費用確保に留意する。</t>
    <rPh sb="69" eb="71">
      <t>シュウゼン</t>
    </rPh>
    <rPh sb="75" eb="77">
      <t>ヒヨウ</t>
    </rPh>
    <rPh sb="80" eb="82">
      <t>リュウイ</t>
    </rPh>
    <phoneticPr fontId="4"/>
  </si>
  <si>
    <t>　現在のところ、収益的収支比率及び料金回収率とも類似団体平均値を上回っているが、給水区域は人口減少傾向にある集落であり、今後、収入の減少により、管及び施設の維持修繕や更新費用が確保できるよう、料金水準や運営手法の検討を行う。</t>
    <rPh sb="49" eb="51">
      <t>ケイコウ</t>
    </rPh>
    <rPh sb="73" eb="74">
      <t>オヨ</t>
    </rPh>
    <rPh sb="80" eb="82">
      <t>シュウゼン</t>
    </rPh>
    <rPh sb="85" eb="87">
      <t>ヒヨウ</t>
    </rPh>
    <rPh sb="88" eb="90">
      <t>カクホ</t>
    </rPh>
    <rPh sb="96" eb="98">
      <t>リョウキン</t>
    </rPh>
    <rPh sb="98" eb="100">
      <t>スイジュン</t>
    </rPh>
    <rPh sb="101" eb="103">
      <t>ウンエイ</t>
    </rPh>
    <rPh sb="103" eb="105">
      <t>シュホウ</t>
    </rPh>
    <rPh sb="109" eb="1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</si>
</sst>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1-4BC0-B4D5-E59F73D7B3D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BF01-4BC0-B4D5-E59F73D7B3D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31.38</c:v>
                </c:pt>
                <c:pt idx="1">
                  <c:v>32.17</c:v>
                </c:pt>
                <c:pt idx="2">
                  <c:v>30.34</c:v>
                </c:pt>
                <c:pt idx="3">
                  <c:v>28.72</c:v>
                </c:pt>
                <c:pt idx="4">
                  <c:v>24.09</c:v>
                </c:pt>
              </c:numCache>
            </c:numRef>
          </c:val>
          <c:extLst>
            <c:ext xmlns:c16="http://schemas.microsoft.com/office/drawing/2014/chart" uri="{C3380CC4-5D6E-409C-BE32-E72D297353CC}">
              <c16:uniqueId val="{00000000-34C9-4038-9904-CFF2197844E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34C9-4038-9904-CFF2197844E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91.97</c:v>
                </c:pt>
                <c:pt idx="1">
                  <c:v>91.76</c:v>
                </c:pt>
                <c:pt idx="2">
                  <c:v>92.13</c:v>
                </c:pt>
                <c:pt idx="3">
                  <c:v>89.27</c:v>
                </c:pt>
                <c:pt idx="4">
                  <c:v>97.63</c:v>
                </c:pt>
              </c:numCache>
            </c:numRef>
          </c:val>
          <c:extLst>
            <c:ext xmlns:c16="http://schemas.microsoft.com/office/drawing/2014/chart" uri="{C3380CC4-5D6E-409C-BE32-E72D297353CC}">
              <c16:uniqueId val="{00000000-B747-4409-A5EF-A7394E48D20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B747-4409-A5EF-A7394E48D20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143.71</c:v>
                </c:pt>
                <c:pt idx="1">
                  <c:v>99.38</c:v>
                </c:pt>
                <c:pt idx="2">
                  <c:v>104.56</c:v>
                </c:pt>
                <c:pt idx="3">
                  <c:v>213.68</c:v>
                </c:pt>
                <c:pt idx="4">
                  <c:v>157.13</c:v>
                </c:pt>
              </c:numCache>
            </c:numRef>
          </c:val>
          <c:extLst>
            <c:ext xmlns:c16="http://schemas.microsoft.com/office/drawing/2014/chart" uri="{C3380CC4-5D6E-409C-BE32-E72D297353CC}">
              <c16:uniqueId val="{00000000-D6B6-477D-9654-8A45009BA51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D6B6-477D-9654-8A45009BA51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8-4363-9898-FB36D2DCC6E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8-4363-9898-FB36D2DCC6E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4-4AD2-A655-80B63A273D5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4-4AD2-A655-80B63A273D5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82-4F3F-A858-DEBD0A195B8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82-4F3F-A858-DEBD0A195B8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47-4AD0-A95D-97F30A31518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47-4AD0-A95D-97F30A31518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118.42</c:v>
                </c:pt>
                <c:pt idx="1">
                  <c:v>60.48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1E-4CE6-9DC3-5D9CEA69459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691E-4CE6-9DC3-5D9CEA69459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95.14</c:v>
                </c:pt>
                <c:pt idx="1">
                  <c:v>74.7</c:v>
                </c:pt>
                <c:pt idx="2">
                  <c:v>66.319999999999993</c:v>
                </c:pt>
                <c:pt idx="3">
                  <c:v>179.76</c:v>
                </c:pt>
                <c:pt idx="4">
                  <c:v>103.24</c:v>
                </c:pt>
              </c:numCache>
            </c:numRef>
          </c:val>
          <c:extLst>
            <c:ext xmlns:c16="http://schemas.microsoft.com/office/drawing/2014/chart" uri="{C3380CC4-5D6E-409C-BE32-E72D297353CC}">
              <c16:uniqueId val="{00000000-060B-4F68-A8C5-3490C5CA0C4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060B-4F68-A8C5-3490C5CA0C4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117.5</c:v>
                </c:pt>
                <c:pt idx="1">
                  <c:v>146.72999999999999</c:v>
                </c:pt>
                <c:pt idx="2">
                  <c:v>165.69</c:v>
                </c:pt>
                <c:pt idx="3">
                  <c:v>63</c:v>
                </c:pt>
                <c:pt idx="4">
                  <c:v>92.36</c:v>
                </c:pt>
              </c:numCache>
            </c:numRef>
          </c:val>
          <c:extLst>
            <c:ext xmlns:c16="http://schemas.microsoft.com/office/drawing/2014/chart" uri="{C3380CC4-5D6E-409C-BE32-E72D297353CC}">
              <c16:uniqueId val="{00000000-9F41-40E4-8402-4EB189E5A2A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9F41-40E4-8402-4EB189E5A2A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津幡町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37551</v>
      </c>
      <c r="AM8" s="51"/>
      <c r="AN8" s="51"/>
      <c r="AO8" s="51"/>
      <c r="AP8" s="51"/>
      <c r="AQ8" s="51"/>
      <c r="AR8" s="51"/>
      <c r="AS8" s="51"/>
      <c r="AT8" s="47">
        <f>データ!$S$6</f>
        <v>110.59</v>
      </c>
      <c r="AU8" s="47"/>
      <c r="AV8" s="47"/>
      <c r="AW8" s="47"/>
      <c r="AX8" s="47"/>
      <c r="AY8" s="47"/>
      <c r="AZ8" s="47"/>
      <c r="BA8" s="47"/>
      <c r="BB8" s="47">
        <f>データ!$T$6</f>
        <v>339.55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0.51</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192</v>
      </c>
      <c r="AM10" s="51"/>
      <c r="AN10" s="51"/>
      <c r="AO10" s="51"/>
      <c r="AP10" s="51"/>
      <c r="AQ10" s="51"/>
      <c r="AR10" s="51"/>
      <c r="AS10" s="51"/>
      <c r="AT10" s="47">
        <f>データ!$V$6</f>
        <v>4.92</v>
      </c>
      <c r="AU10" s="47"/>
      <c r="AV10" s="47"/>
      <c r="AW10" s="47"/>
      <c r="AX10" s="47"/>
      <c r="AY10" s="47"/>
      <c r="AZ10" s="47"/>
      <c r="BA10" s="47"/>
      <c r="BB10" s="47">
        <f>データ!$W$6</f>
        <v>39.020000000000003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116</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76"/>
      <c r="BM60" s="77"/>
      <c r="BN60" s="77"/>
      <c r="BO60" s="77"/>
      <c r="BP60" s="77"/>
      <c r="BQ60" s="77"/>
      <c r="BR60" s="77"/>
      <c r="BS60" s="77"/>
      <c r="BT60" s="77"/>
      <c r="BU60" s="77"/>
      <c r="BV60" s="77"/>
      <c r="BW60" s="77"/>
      <c r="BX60" s="77"/>
      <c r="BY60" s="77"/>
      <c r="BZ60" s="78"/>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DPRcfzcpMjqamp5mQkbTfwFtOCsyoBNH5qBaAlnME0yG4Ru1LqZmn5Yk8VWFX/nHcmXi4OAcekeRMAK1SCZsNQ==" saltValue="tfxhnUUjl4NRxvOoKg63A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173614</v>
      </c>
      <c r="D6" s="34">
        <f t="shared" si="3"/>
        <v>47</v>
      </c>
      <c r="E6" s="34">
        <f t="shared" si="3"/>
        <v>1</v>
      </c>
      <c r="F6" s="34">
        <f t="shared" si="3"/>
        <v>0</v>
      </c>
      <c r="G6" s="34">
        <f t="shared" si="3"/>
        <v>0</v>
      </c>
      <c r="H6" s="34" t="str">
        <f t="shared" si="3"/>
        <v>石川県　津幡町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0.51</v>
      </c>
      <c r="Q6" s="35">
        <f t="shared" si="3"/>
        <v>2200</v>
      </c>
      <c r="R6" s="35">
        <f t="shared" si="3"/>
        <v>37551</v>
      </c>
      <c r="S6" s="35">
        <f t="shared" si="3"/>
        <v>110.59</v>
      </c>
      <c r="T6" s="35">
        <f t="shared" si="3"/>
        <v>339.55</v>
      </c>
      <c r="U6" s="35">
        <f t="shared" si="3"/>
        <v>192</v>
      </c>
      <c r="V6" s="35">
        <f t="shared" si="3"/>
        <v>4.92</v>
      </c>
      <c r="W6" s="35">
        <f t="shared" si="3"/>
        <v>39.020000000000003</v>
      </c>
      <c r="X6" s="36">
        <f>IF(X7="",NA(),X7)</f>
        <v>143.71</v>
      </c>
      <c r="Y6" s="36">
        <f t="shared" ref="Y6:AG6" si="4">IF(Y7="",NA(),Y7)</f>
        <v>99.38</v>
      </c>
      <c r="Z6" s="36">
        <f t="shared" si="4"/>
        <v>104.56</v>
      </c>
      <c r="AA6" s="36">
        <f t="shared" si="4"/>
        <v>213.68</v>
      </c>
      <c r="AB6" s="36">
        <f t="shared" si="4"/>
        <v>157.13</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118.42</v>
      </c>
      <c r="BF6" s="36">
        <f t="shared" ref="BF6:BN6" si="7">IF(BF7="",NA(),BF7)</f>
        <v>60.48</v>
      </c>
      <c r="BG6" s="35">
        <f t="shared" si="7"/>
        <v>0</v>
      </c>
      <c r="BH6" s="35">
        <f t="shared" si="7"/>
        <v>0</v>
      </c>
      <c r="BI6" s="35">
        <f t="shared" si="7"/>
        <v>0</v>
      </c>
      <c r="BJ6" s="36">
        <f t="shared" si="7"/>
        <v>1595.62</v>
      </c>
      <c r="BK6" s="36">
        <f t="shared" si="7"/>
        <v>1302.33</v>
      </c>
      <c r="BL6" s="36">
        <f t="shared" si="7"/>
        <v>1274.21</v>
      </c>
      <c r="BM6" s="36">
        <f t="shared" si="7"/>
        <v>1183.92</v>
      </c>
      <c r="BN6" s="36">
        <f t="shared" si="7"/>
        <v>1128.72</v>
      </c>
      <c r="BO6" s="35" t="str">
        <f>IF(BO7="","",IF(BO7="-","【-】","【"&amp;SUBSTITUTE(TEXT(BO7,"#,##0.00"),"-","△")&amp;"】"))</f>
        <v>【949.15】</v>
      </c>
      <c r="BP6" s="36">
        <f>IF(BP7="",NA(),BP7)</f>
        <v>95.14</v>
      </c>
      <c r="BQ6" s="36">
        <f t="shared" ref="BQ6:BY6" si="8">IF(BQ7="",NA(),BQ7)</f>
        <v>74.7</v>
      </c>
      <c r="BR6" s="36">
        <f t="shared" si="8"/>
        <v>66.319999999999993</v>
      </c>
      <c r="BS6" s="36">
        <f t="shared" si="8"/>
        <v>179.76</v>
      </c>
      <c r="BT6" s="36">
        <f t="shared" si="8"/>
        <v>103.24</v>
      </c>
      <c r="BU6" s="36">
        <f t="shared" si="8"/>
        <v>37.92</v>
      </c>
      <c r="BV6" s="36">
        <f t="shared" si="8"/>
        <v>40.89</v>
      </c>
      <c r="BW6" s="36">
        <f t="shared" si="8"/>
        <v>41.25</v>
      </c>
      <c r="BX6" s="36">
        <f t="shared" si="8"/>
        <v>42.5</v>
      </c>
      <c r="BY6" s="36">
        <f t="shared" si="8"/>
        <v>41.84</v>
      </c>
      <c r="BZ6" s="35" t="str">
        <f>IF(BZ7="","",IF(BZ7="-","【-】","【"&amp;SUBSTITUTE(TEXT(BZ7,"#,##0.00"),"-","△")&amp;"】"))</f>
        <v>【55.87】</v>
      </c>
      <c r="CA6" s="36">
        <f>IF(CA7="",NA(),CA7)</f>
        <v>117.5</v>
      </c>
      <c r="CB6" s="36">
        <f t="shared" ref="CB6:CJ6" si="9">IF(CB7="",NA(),CB7)</f>
        <v>146.72999999999999</v>
      </c>
      <c r="CC6" s="36">
        <f t="shared" si="9"/>
        <v>165.69</v>
      </c>
      <c r="CD6" s="36">
        <f t="shared" si="9"/>
        <v>63</v>
      </c>
      <c r="CE6" s="36">
        <f t="shared" si="9"/>
        <v>92.36</v>
      </c>
      <c r="CF6" s="36">
        <f t="shared" si="9"/>
        <v>423.18</v>
      </c>
      <c r="CG6" s="36">
        <f t="shared" si="9"/>
        <v>383.2</v>
      </c>
      <c r="CH6" s="36">
        <f t="shared" si="9"/>
        <v>383.25</v>
      </c>
      <c r="CI6" s="36">
        <f t="shared" si="9"/>
        <v>377.72</v>
      </c>
      <c r="CJ6" s="36">
        <f t="shared" si="9"/>
        <v>390.47</v>
      </c>
      <c r="CK6" s="35" t="str">
        <f>IF(CK7="","",IF(CK7="-","【-】","【"&amp;SUBSTITUTE(TEXT(CK7,"#,##0.00"),"-","△")&amp;"】"))</f>
        <v>【288.19】</v>
      </c>
      <c r="CL6" s="36">
        <f>IF(CL7="",NA(),CL7)</f>
        <v>31.38</v>
      </c>
      <c r="CM6" s="36">
        <f t="shared" ref="CM6:CU6" si="10">IF(CM7="",NA(),CM7)</f>
        <v>32.17</v>
      </c>
      <c r="CN6" s="36">
        <f t="shared" si="10"/>
        <v>30.34</v>
      </c>
      <c r="CO6" s="36">
        <f t="shared" si="10"/>
        <v>28.72</v>
      </c>
      <c r="CP6" s="36">
        <f t="shared" si="10"/>
        <v>24.09</v>
      </c>
      <c r="CQ6" s="36">
        <f t="shared" si="10"/>
        <v>46.9</v>
      </c>
      <c r="CR6" s="36">
        <f t="shared" si="10"/>
        <v>47.95</v>
      </c>
      <c r="CS6" s="36">
        <f t="shared" si="10"/>
        <v>48.26</v>
      </c>
      <c r="CT6" s="36">
        <f t="shared" si="10"/>
        <v>48.01</v>
      </c>
      <c r="CU6" s="36">
        <f t="shared" si="10"/>
        <v>49.08</v>
      </c>
      <c r="CV6" s="35" t="str">
        <f>IF(CV7="","",IF(CV7="-","【-】","【"&amp;SUBSTITUTE(TEXT(CV7,"#,##0.00"),"-","△")&amp;"】"))</f>
        <v>【56.31】</v>
      </c>
      <c r="CW6" s="36">
        <f>IF(CW7="",NA(),CW7)</f>
        <v>91.97</v>
      </c>
      <c r="CX6" s="36">
        <f t="shared" ref="CX6:DF6" si="11">IF(CX7="",NA(),CX7)</f>
        <v>91.76</v>
      </c>
      <c r="CY6" s="36">
        <f t="shared" si="11"/>
        <v>92.13</v>
      </c>
      <c r="CZ6" s="36">
        <f t="shared" si="11"/>
        <v>89.27</v>
      </c>
      <c r="DA6" s="36">
        <f t="shared" si="11"/>
        <v>97.63</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173614</v>
      </c>
      <c r="D7" s="38">
        <v>47</v>
      </c>
      <c r="E7" s="38">
        <v>1</v>
      </c>
      <c r="F7" s="38">
        <v>0</v>
      </c>
      <c r="G7" s="38">
        <v>0</v>
      </c>
      <c r="H7" s="38" t="s">
        <v>96</v>
      </c>
      <c r="I7" s="38" t="s">
        <v>97</v>
      </c>
      <c r="J7" s="38" t="s">
        <v>98</v>
      </c>
      <c r="K7" s="38" t="s">
        <v>99</v>
      </c>
      <c r="L7" s="38" t="s">
        <v>100</v>
      </c>
      <c r="M7" s="38" t="s">
        <v>101</v>
      </c>
      <c r="N7" s="39" t="s">
        <v>102</v>
      </c>
      <c r="O7" s="39" t="s">
        <v>103</v>
      </c>
      <c r="P7" s="39">
        <v>0.51</v>
      </c>
      <c r="Q7" s="39">
        <v>2200</v>
      </c>
      <c r="R7" s="39">
        <v>37551</v>
      </c>
      <c r="S7" s="39">
        <v>110.59</v>
      </c>
      <c r="T7" s="39">
        <v>339.55</v>
      </c>
      <c r="U7" s="39">
        <v>192</v>
      </c>
      <c r="V7" s="39">
        <v>4.92</v>
      </c>
      <c r="W7" s="39">
        <v>39.020000000000003</v>
      </c>
      <c r="X7" s="39">
        <v>143.71</v>
      </c>
      <c r="Y7" s="39">
        <v>99.38</v>
      </c>
      <c r="Z7" s="39">
        <v>104.56</v>
      </c>
      <c r="AA7" s="39">
        <v>213.68</v>
      </c>
      <c r="AB7" s="39">
        <v>157.13</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118.42</v>
      </c>
      <c r="BF7" s="39">
        <v>60.48</v>
      </c>
      <c r="BG7" s="39">
        <v>0</v>
      </c>
      <c r="BH7" s="39">
        <v>0</v>
      </c>
      <c r="BI7" s="39">
        <v>0</v>
      </c>
      <c r="BJ7" s="39">
        <v>1595.62</v>
      </c>
      <c r="BK7" s="39">
        <v>1302.33</v>
      </c>
      <c r="BL7" s="39">
        <v>1274.21</v>
      </c>
      <c r="BM7" s="39">
        <v>1183.92</v>
      </c>
      <c r="BN7" s="39">
        <v>1128.72</v>
      </c>
      <c r="BO7" s="39">
        <v>949.15</v>
      </c>
      <c r="BP7" s="39">
        <v>95.14</v>
      </c>
      <c r="BQ7" s="39">
        <v>74.7</v>
      </c>
      <c r="BR7" s="39">
        <v>66.319999999999993</v>
      </c>
      <c r="BS7" s="39">
        <v>179.76</v>
      </c>
      <c r="BT7" s="39">
        <v>103.24</v>
      </c>
      <c r="BU7" s="39">
        <v>37.92</v>
      </c>
      <c r="BV7" s="39">
        <v>40.89</v>
      </c>
      <c r="BW7" s="39">
        <v>41.25</v>
      </c>
      <c r="BX7" s="39">
        <v>42.5</v>
      </c>
      <c r="BY7" s="39">
        <v>41.84</v>
      </c>
      <c r="BZ7" s="39">
        <v>55.87</v>
      </c>
      <c r="CA7" s="39">
        <v>117.5</v>
      </c>
      <c r="CB7" s="39">
        <v>146.72999999999999</v>
      </c>
      <c r="CC7" s="39">
        <v>165.69</v>
      </c>
      <c r="CD7" s="39">
        <v>63</v>
      </c>
      <c r="CE7" s="39">
        <v>92.36</v>
      </c>
      <c r="CF7" s="39">
        <v>423.18</v>
      </c>
      <c r="CG7" s="39">
        <v>383.2</v>
      </c>
      <c r="CH7" s="39">
        <v>383.25</v>
      </c>
      <c r="CI7" s="39">
        <v>377.72</v>
      </c>
      <c r="CJ7" s="39">
        <v>390.47</v>
      </c>
      <c r="CK7" s="39">
        <v>288.19</v>
      </c>
      <c r="CL7" s="39">
        <v>31.38</v>
      </c>
      <c r="CM7" s="39">
        <v>32.17</v>
      </c>
      <c r="CN7" s="39">
        <v>30.34</v>
      </c>
      <c r="CO7" s="39">
        <v>28.72</v>
      </c>
      <c r="CP7" s="39">
        <v>24.09</v>
      </c>
      <c r="CQ7" s="39">
        <v>46.9</v>
      </c>
      <c r="CR7" s="39">
        <v>47.95</v>
      </c>
      <c r="CS7" s="39">
        <v>48.26</v>
      </c>
      <c r="CT7" s="39">
        <v>48.01</v>
      </c>
      <c r="CU7" s="39">
        <v>49.08</v>
      </c>
      <c r="CV7" s="39">
        <v>56.31</v>
      </c>
      <c r="CW7" s="39">
        <v>91.97</v>
      </c>
      <c r="CX7" s="39">
        <v>91.76</v>
      </c>
      <c r="CY7" s="39">
        <v>92.13</v>
      </c>
      <c r="CZ7" s="39">
        <v>89.27</v>
      </c>
      <c r="DA7" s="39">
        <v>97.63</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2021-12-03T07:02:54Z</dcterms:created>
  <dcterms:modified xsi:type="dcterms:W3CDTF">2022-01-28T00:41:46Z</dcterms:modified>
  <cp:category/>
</cp:coreProperties>
</file>