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LJbN7+zY+h9334U18tkSC5bI/l1a/OEgu/6vyBXvcze4emN8OhAenhGeCnjgm2q8aLdwo+1MZRXpvI4WZoKbHA==" workbookSaltValue="xQ3KudlQ4wTdZJc2Aj3xIw==" workbookSpinCount="100000" lockStructure="1"/>
  <bookViews>
    <workbookView xWindow="0" yWindow="0" windowWidth="20490" windowHeight="709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<sst xmlns="http://schemas.openxmlformats.org/spreadsheetml/2006/main" count="228" uniqueCount="114">
  <si>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</si>
  <si>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</si>
  <si>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</si>
  <si>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</si>
  <si>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</si>
  <si>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</si>
  <si>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</si>
  <si>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</si>
  <si>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</si>
  <si>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</si>
  <si>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</si>
  <si>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</si>
  <si>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</si>
  <si>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</si>
  <si>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</si>
  <si>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</si>
  <si>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</si>
  <si>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</si>
  <si>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</si>
  <si>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</si>
  <si>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</si>
  <si>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</si>
  <si>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</si>
  <si>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</si>
  <si>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</si>
  <si>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</si>
  <si>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</si>
  <si>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</si>
  <si>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</si>
  <si>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</si>
  <si>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</si>
  <si>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</si>
  <si>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</si>
  <si>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</si>
  <si>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</si>
  <si>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</si>
  <si>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</si>
  <si>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</si>
  <si>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</si>
  <si>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</si>
  <si>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</si>
  <si>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</si>
  <si>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</si>
  <si>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</si>
  <si>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</si>
  <si>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</si>
  <si>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</si>
  <si>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</si>
  <si>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</si>
  <si>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</si>
  <si>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</si>
  <si>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</si>
  <si>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</si>
  <si>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</si>
  <si>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</si>
  <si>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</si>
  <si>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</si>
  <si>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</si>
  <si>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</si>
  <si>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</si>
  <si>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</si>
  <si>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</si>
  <si>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</si>
  <si>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</si>
  <si>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</si>
  <si>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</si>
  <si>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</si>
  <si>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</si>
  <si>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</si>
  <si>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</si>
  <si>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</si>
  <si>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</si>
  <si>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</si>
  <si>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</si>
  <si>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</si>
  <si>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</si>
  <si>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</si>
  <si>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</si>
  <si>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</si>
  <si>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</si>
  <si>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</si>
  <si>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</si>
  <si>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</si>
  <si>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</si>
  <si>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</si>
  <si>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</si>
  <si>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</si>
  <si>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</si>
  <si>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</si>
  <si>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</si>
  <si>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</si>
  <si>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</si>
  <si>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</si>
  <si>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</si>
  <si>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</si>
  <si>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</si>
  <si>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</si>
  <si>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</si>
  <si>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</si>
  <si>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</si>
  <si>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</si>
  <si>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</si>
  <si>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</si>
  <si>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</si>
  <si>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</si>
  <si>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</si>
  <si>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</si>
  <si>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</si>
  <si>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</si>
  <si>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</si>
  <si>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</si>
  <si>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企業債残高対給水収益比率が昨年度に比べ上昇しているが、これは、新型コロナウイルスによる家計への影響を考慮し実施した基本料金の免除が要因とと考えられる。経常収支比率は１００％を超え単年度収支が黒字であり、累積欠損金は発生していない。また、その他の指標については類似団体平均より良好な値となっており、経営の健全性は良好と考えられるが、管路、施設の更新費用を確保するため、今後も経営効率化に努める。</t>
    <rPh sb="66" eb="68">
      <t>ヨウイン</t>
    </rPh>
    <rPh sb="166" eb="168">
      <t>カンロ</t>
    </rPh>
    <phoneticPr fontId="4"/>
  </si>
  <si>
    <t>　有形固定資産減価償却率及び管路経年化率は類似団体平均より若干高い値となっているが、送水ポンプ等電気機械設備については計画的な更新を行っており、管路についても破損しやすい石綿セメント管は更新を完了している。</t>
    <rPh sb="12" eb="13">
      <t>オヨ</t>
    </rPh>
    <rPh sb="14" eb="16">
      <t>カンロ</t>
    </rPh>
    <rPh sb="16" eb="19">
      <t>ケイネンカ</t>
    </rPh>
    <phoneticPr fontId="4"/>
  </si>
  <si>
    <t>　損益状況は良好であるものの、管路経年化率は年々上昇してきており、生活に欠くことのできないライフラインの確保のため、健全な経営を維持しつつ管路以外の施設を含め今後も計画的に更新投資を行う。</t>
    <rPh sb="22" eb="24">
      <t>ネンネン</t>
    </rPh>
    <rPh sb="91" eb="9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</si>
</sst>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0.18</c:v>
                </c:pt>
                <c:pt idx="1">
                  <c:v>0.05</c:v>
                </c:pt>
                <c:pt idx="2">
                  <c:v>0.17</c:v>
                </c:pt>
                <c:pt idx="3">
                  <c:v>0.11</c:v>
                </c:pt>
                <c:pt idx="4">
                  <c:v>0.45</c:v>
                </c:pt>
              </c:numCache>
            </c:numRef>
          </c:val>
          <c:extLst>
            <c:ext xmlns:c16="http://schemas.microsoft.com/office/drawing/2014/chart" uri="{C3380CC4-5D6E-409C-BE32-E72D297353CC}">
              <c16:uniqueId val="{00000000-AF60-4D4B-9EA2-E6105AC083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AF60-4D4B-9EA2-E6105AC083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70.010000000000005</c:v>
                </c:pt>
                <c:pt idx="1">
                  <c:v>71.59</c:v>
                </c:pt>
                <c:pt idx="2">
                  <c:v>71.27</c:v>
                </c:pt>
                <c:pt idx="3">
                  <c:v>71</c:v>
                </c:pt>
                <c:pt idx="4">
                  <c:v>70.87</c:v>
                </c:pt>
              </c:numCache>
            </c:numRef>
          </c:val>
          <c:extLst>
            <c:ext xmlns:c16="http://schemas.microsoft.com/office/drawing/2014/chart" uri="{C3380CC4-5D6E-409C-BE32-E72D297353CC}">
              <c16:uniqueId val="{00000000-5CD4-49D6-BDE7-90460078DD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5CD4-49D6-BDE7-90460078DD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91.97</c:v>
                </c:pt>
                <c:pt idx="1">
                  <c:v>91.76</c:v>
                </c:pt>
                <c:pt idx="2">
                  <c:v>92.14</c:v>
                </c:pt>
                <c:pt idx="3">
                  <c:v>89.27</c:v>
                </c:pt>
                <c:pt idx="4">
                  <c:v>90.11</c:v>
                </c:pt>
              </c:numCache>
            </c:numRef>
          </c:val>
          <c:extLst>
            <c:ext xmlns:c16="http://schemas.microsoft.com/office/drawing/2014/chart" uri="{C3380CC4-5D6E-409C-BE32-E72D297353CC}">
              <c16:uniqueId val="{00000000-46CB-4B90-AA04-FF64F4231B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46CB-4B90-AA04-FF64F4231B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118.33</c:v>
                </c:pt>
                <c:pt idx="1">
                  <c:v>118.37</c:v>
                </c:pt>
                <c:pt idx="2">
                  <c:v>120.34</c:v>
                </c:pt>
                <c:pt idx="3">
                  <c:v>117.5</c:v>
                </c:pt>
                <c:pt idx="4">
                  <c:v>118.13</c:v>
                </c:pt>
              </c:numCache>
            </c:numRef>
          </c:val>
          <c:extLst>
            <c:ext xmlns:c16="http://schemas.microsoft.com/office/drawing/2014/chart" uri="{C3380CC4-5D6E-409C-BE32-E72D297353CC}">
              <c16:uniqueId val="{00000000-B18A-4AEA-80CE-F80FC22CBCF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B18A-4AEA-80CE-F80FC22CBCF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54.43</c:v>
                </c:pt>
                <c:pt idx="1">
                  <c:v>55.57</c:v>
                </c:pt>
                <c:pt idx="2">
                  <c:v>56.75</c:v>
                </c:pt>
                <c:pt idx="3">
                  <c:v>57.86</c:v>
                </c:pt>
                <c:pt idx="4">
                  <c:v>59.06</c:v>
                </c:pt>
              </c:numCache>
            </c:numRef>
          </c:val>
          <c:extLst>
            <c:ext xmlns:c16="http://schemas.microsoft.com/office/drawing/2014/chart" uri="{C3380CC4-5D6E-409C-BE32-E72D297353CC}">
              <c16:uniqueId val="{00000000-E136-4DDF-AA8D-E335EB83DD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E136-4DDF-AA8D-E335EB83DD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12.81</c:v>
                </c:pt>
                <c:pt idx="1">
                  <c:v>13.88</c:v>
                </c:pt>
                <c:pt idx="2">
                  <c:v>15.35</c:v>
                </c:pt>
                <c:pt idx="3">
                  <c:v>16.21</c:v>
                </c:pt>
                <c:pt idx="4">
                  <c:v>19.91</c:v>
                </c:pt>
              </c:numCache>
            </c:numRef>
          </c:val>
          <c:extLst>
            <c:ext xmlns:c16="http://schemas.microsoft.com/office/drawing/2014/chart" uri="{C3380CC4-5D6E-409C-BE32-E72D297353CC}">
              <c16:uniqueId val="{00000000-D154-44D3-9DBA-EB5752180B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D154-44D3-9DBA-EB5752180B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8A-4641-A483-F5C2510448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258A-4641-A483-F5C2510448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380.43</c:v>
                </c:pt>
                <c:pt idx="1">
                  <c:v>329</c:v>
                </c:pt>
                <c:pt idx="2">
                  <c:v>402.18</c:v>
                </c:pt>
                <c:pt idx="3">
                  <c:v>398.17</c:v>
                </c:pt>
                <c:pt idx="4">
                  <c:v>433.05</c:v>
                </c:pt>
              </c:numCache>
            </c:numRef>
          </c:val>
          <c:extLst>
            <c:ext xmlns:c16="http://schemas.microsoft.com/office/drawing/2014/chart" uri="{C3380CC4-5D6E-409C-BE32-E72D297353CC}">
              <c16:uniqueId val="{00000000-BBE6-4A28-A0B7-4D68C8E0D2E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BBE6-4A28-A0B7-4D68C8E0D2E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407.65</c:v>
                </c:pt>
                <c:pt idx="1">
                  <c:v>394.64</c:v>
                </c:pt>
                <c:pt idx="2">
                  <c:v>386.85</c:v>
                </c:pt>
                <c:pt idx="3">
                  <c:v>389.03</c:v>
                </c:pt>
                <c:pt idx="4">
                  <c:v>454.55</c:v>
                </c:pt>
              </c:numCache>
            </c:numRef>
          </c:val>
          <c:extLst>
            <c:ext xmlns:c16="http://schemas.microsoft.com/office/drawing/2014/chart" uri="{C3380CC4-5D6E-409C-BE32-E72D297353CC}">
              <c16:uniqueId val="{00000000-790A-4CFF-A751-C518E03B35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790A-4CFF-A751-C518E03B35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110.53</c:v>
                </c:pt>
                <c:pt idx="1">
                  <c:v>111.58</c:v>
                </c:pt>
                <c:pt idx="2">
                  <c:v>113.93</c:v>
                </c:pt>
                <c:pt idx="3">
                  <c:v>111.33</c:v>
                </c:pt>
                <c:pt idx="4">
                  <c:v>99.09</c:v>
                </c:pt>
              </c:numCache>
            </c:numRef>
          </c:val>
          <c:extLst>
            <c:ext xmlns:c16="http://schemas.microsoft.com/office/drawing/2014/chart" uri="{C3380CC4-5D6E-409C-BE32-E72D297353CC}">
              <c16:uniqueId val="{00000000-5AD1-4448-8FDD-0D9F9836C8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5AD1-4448-8FDD-0D9F9836C8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151.19</c:v>
                </c:pt>
                <c:pt idx="1">
                  <c:v>147.99</c:v>
                </c:pt>
                <c:pt idx="2">
                  <c:v>145.4</c:v>
                </c:pt>
                <c:pt idx="3">
                  <c:v>150.65</c:v>
                </c:pt>
                <c:pt idx="4">
                  <c:v>147.93</c:v>
                </c:pt>
              </c:numCache>
            </c:numRef>
          </c:val>
          <c:extLst>
            <c:ext xmlns:c16="http://schemas.microsoft.com/office/drawing/2014/chart" uri="{C3380CC4-5D6E-409C-BE32-E72D297353CC}">
              <c16:uniqueId val="{00000000-E2D3-4B17-99D2-515BE080A6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E2D3-4B17-99D2-515BE080A6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津幡町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37551</v>
      </c>
      <c r="AM8" s="61"/>
      <c r="AN8" s="61"/>
      <c r="AO8" s="61"/>
      <c r="AP8" s="61"/>
      <c r="AQ8" s="61"/>
      <c r="AR8" s="61"/>
      <c r="AS8" s="61"/>
      <c r="AT8" s="52">
        <f>データ!$S$6</f>
        <v>110.59</v>
      </c>
      <c r="AU8" s="53"/>
      <c r="AV8" s="53"/>
      <c r="AW8" s="53"/>
      <c r="AX8" s="53"/>
      <c r="AY8" s="53"/>
      <c r="AZ8" s="53"/>
      <c r="BA8" s="53"/>
      <c r="BB8" s="54">
        <f>データ!$T$6</f>
        <v>339.55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63.4</v>
      </c>
      <c r="J10" s="53"/>
      <c r="K10" s="53"/>
      <c r="L10" s="53"/>
      <c r="M10" s="53"/>
      <c r="N10" s="53"/>
      <c r="O10" s="64"/>
      <c r="P10" s="54">
        <f>データ!$P$6</f>
        <v>98.5</v>
      </c>
      <c r="Q10" s="54"/>
      <c r="R10" s="54"/>
      <c r="S10" s="54"/>
      <c r="T10" s="54"/>
      <c r="U10" s="54"/>
      <c r="V10" s="54"/>
      <c r="W10" s="61">
        <f>データ!$Q$6</f>
        <v>2805</v>
      </c>
      <c r="X10" s="61"/>
      <c r="Y10" s="61"/>
      <c r="Z10" s="61"/>
      <c r="AA10" s="61"/>
      <c r="AB10" s="61"/>
      <c r="AC10" s="61"/>
      <c r="AD10" s="2"/>
      <c r="AE10" s="2"/>
      <c r="AF10" s="2"/>
      <c r="AG10" s="2"/>
      <c r="AH10" s="4"/>
      <c r="AI10" s="4"/>
      <c r="AJ10" s="4"/>
      <c r="AK10" s="4"/>
      <c r="AL10" s="61">
        <f>データ!$U$6</f>
        <v>36921</v>
      </c>
      <c r="AM10" s="61"/>
      <c r="AN10" s="61"/>
      <c r="AO10" s="61"/>
      <c r="AP10" s="61"/>
      <c r="AQ10" s="61"/>
      <c r="AR10" s="61"/>
      <c r="AS10" s="61"/>
      <c r="AT10" s="52">
        <f>データ!$V$6</f>
        <v>74.89</v>
      </c>
      <c r="AU10" s="53"/>
      <c r="AV10" s="53"/>
      <c r="AW10" s="53"/>
      <c r="AX10" s="53"/>
      <c r="AY10" s="53"/>
      <c r="AZ10" s="53"/>
      <c r="BA10" s="53"/>
      <c r="BB10" s="54">
        <f>データ!$W$6</f>
        <v>493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QV6YZjZ7RMC/0WyHwVE2yHOSYgQVRTt5X0vf9xL6VboiHnviMfcZkk2GwP3oF1doscHYI78C89tay1MOYt+Qw==" saltValue="p46AY3yj54KC95M3lj6Ev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173614</v>
      </c>
      <c r="D6" s="34">
        <f t="shared" si="3"/>
        <v>46</v>
      </c>
      <c r="E6" s="34">
        <f t="shared" si="3"/>
        <v>1</v>
      </c>
      <c r="F6" s="34">
        <f t="shared" si="3"/>
        <v>0</v>
      </c>
      <c r="G6" s="34">
        <f t="shared" si="3"/>
        <v>1</v>
      </c>
      <c r="H6" s="34" t="str">
        <f t="shared" si="3"/>
        <v>石川県　津幡町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63.4</v>
      </c>
      <c r="P6" s="35">
        <f t="shared" si="3"/>
        <v>98.5</v>
      </c>
      <c r="Q6" s="35">
        <f t="shared" si="3"/>
        <v>2805</v>
      </c>
      <c r="R6" s="35">
        <f t="shared" si="3"/>
        <v>37551</v>
      </c>
      <c r="S6" s="35">
        <f t="shared" si="3"/>
        <v>110.59</v>
      </c>
      <c r="T6" s="35">
        <f t="shared" si="3"/>
        <v>339.55</v>
      </c>
      <c r="U6" s="35">
        <f t="shared" si="3"/>
        <v>36921</v>
      </c>
      <c r="V6" s="35">
        <f t="shared" si="3"/>
        <v>74.89</v>
      </c>
      <c r="W6" s="35">
        <f t="shared" si="3"/>
        <v>493</v>
      </c>
      <c r="X6" s="36">
        <f>IF(X7="",NA(),X7)</f>
        <v>118.33</v>
      </c>
      <c r="Y6" s="36">
        <f t="shared" ref="Y6:AG6" si="4">IF(Y7="",NA(),Y7)</f>
        <v>118.37</v>
      </c>
      <c r="Z6" s="36">
        <f t="shared" si="4"/>
        <v>120.34</v>
      </c>
      <c r="AA6" s="36">
        <f t="shared" si="4"/>
        <v>117.5</v>
      </c>
      <c r="AB6" s="36">
        <f t="shared" si="4"/>
        <v>118.13</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380.43</v>
      </c>
      <c r="AU6" s="36">
        <f t="shared" ref="AU6:BC6" si="6">IF(AU7="",NA(),AU7)</f>
        <v>329</v>
      </c>
      <c r="AV6" s="36">
        <f t="shared" si="6"/>
        <v>402.18</v>
      </c>
      <c r="AW6" s="36">
        <f t="shared" si="6"/>
        <v>398.17</v>
      </c>
      <c r="AX6" s="36">
        <f t="shared" si="6"/>
        <v>433.05</v>
      </c>
      <c r="AY6" s="36">
        <f t="shared" si="6"/>
        <v>377.63</v>
      </c>
      <c r="AZ6" s="36">
        <f t="shared" si="6"/>
        <v>357.34</v>
      </c>
      <c r="BA6" s="36">
        <f t="shared" si="6"/>
        <v>366.03</v>
      </c>
      <c r="BB6" s="36">
        <f t="shared" si="6"/>
        <v>365.18</v>
      </c>
      <c r="BC6" s="36">
        <f t="shared" si="6"/>
        <v>327.77</v>
      </c>
      <c r="BD6" s="35" t="str">
        <f>IF(BD7="","",IF(BD7="-","【-】","【"&amp;SUBSTITUTE(TEXT(BD7,"#,##0.00"),"-","△")&amp;"】"))</f>
        <v>【260.31】</v>
      </c>
      <c r="BE6" s="36">
        <f>IF(BE7="",NA(),BE7)</f>
        <v>407.65</v>
      </c>
      <c r="BF6" s="36">
        <f t="shared" ref="BF6:BN6" si="7">IF(BF7="",NA(),BF7)</f>
        <v>394.64</v>
      </c>
      <c r="BG6" s="36">
        <f t="shared" si="7"/>
        <v>386.85</v>
      </c>
      <c r="BH6" s="36">
        <f t="shared" si="7"/>
        <v>389.03</v>
      </c>
      <c r="BI6" s="36">
        <f t="shared" si="7"/>
        <v>454.55</v>
      </c>
      <c r="BJ6" s="36">
        <f t="shared" si="7"/>
        <v>364.71</v>
      </c>
      <c r="BK6" s="36">
        <f t="shared" si="7"/>
        <v>373.69</v>
      </c>
      <c r="BL6" s="36">
        <f t="shared" si="7"/>
        <v>370.12</v>
      </c>
      <c r="BM6" s="36">
        <f t="shared" si="7"/>
        <v>371.65</v>
      </c>
      <c r="BN6" s="36">
        <f t="shared" si="7"/>
        <v>397.1</v>
      </c>
      <c r="BO6" s="35" t="str">
        <f>IF(BO7="","",IF(BO7="-","【-】","【"&amp;SUBSTITUTE(TEXT(BO7,"#,##0.00"),"-","△")&amp;"】"))</f>
        <v>【275.67】</v>
      </c>
      <c r="BP6" s="36">
        <f>IF(BP7="",NA(),BP7)</f>
        <v>110.53</v>
      </c>
      <c r="BQ6" s="36">
        <f t="shared" ref="BQ6:BY6" si="8">IF(BQ7="",NA(),BQ7)</f>
        <v>111.58</v>
      </c>
      <c r="BR6" s="36">
        <f t="shared" si="8"/>
        <v>113.93</v>
      </c>
      <c r="BS6" s="36">
        <f t="shared" si="8"/>
        <v>111.33</v>
      </c>
      <c r="BT6" s="36">
        <f t="shared" si="8"/>
        <v>99.09</v>
      </c>
      <c r="BU6" s="36">
        <f t="shared" si="8"/>
        <v>100.65</v>
      </c>
      <c r="BV6" s="36">
        <f t="shared" si="8"/>
        <v>99.87</v>
      </c>
      <c r="BW6" s="36">
        <f t="shared" si="8"/>
        <v>100.42</v>
      </c>
      <c r="BX6" s="36">
        <f t="shared" si="8"/>
        <v>98.77</v>
      </c>
      <c r="BY6" s="36">
        <f t="shared" si="8"/>
        <v>95.79</v>
      </c>
      <c r="BZ6" s="35" t="str">
        <f>IF(BZ7="","",IF(BZ7="-","【-】","【"&amp;SUBSTITUTE(TEXT(BZ7,"#,##0.00"),"-","△")&amp;"】"))</f>
        <v>【100.05】</v>
      </c>
      <c r="CA6" s="36">
        <f>IF(CA7="",NA(),CA7)</f>
        <v>151.19</v>
      </c>
      <c r="CB6" s="36">
        <f t="shared" ref="CB6:CJ6" si="9">IF(CB7="",NA(),CB7)</f>
        <v>147.99</v>
      </c>
      <c r="CC6" s="36">
        <f t="shared" si="9"/>
        <v>145.4</v>
      </c>
      <c r="CD6" s="36">
        <f t="shared" si="9"/>
        <v>150.65</v>
      </c>
      <c r="CE6" s="36">
        <f t="shared" si="9"/>
        <v>147.93</v>
      </c>
      <c r="CF6" s="36">
        <f t="shared" si="9"/>
        <v>170.19</v>
      </c>
      <c r="CG6" s="36">
        <f t="shared" si="9"/>
        <v>171.81</v>
      </c>
      <c r="CH6" s="36">
        <f t="shared" si="9"/>
        <v>171.67</v>
      </c>
      <c r="CI6" s="36">
        <f t="shared" si="9"/>
        <v>173.67</v>
      </c>
      <c r="CJ6" s="36">
        <f t="shared" si="9"/>
        <v>171.13</v>
      </c>
      <c r="CK6" s="35" t="str">
        <f>IF(CK7="","",IF(CK7="-","【-】","【"&amp;SUBSTITUTE(TEXT(CK7,"#,##0.00"),"-","△")&amp;"】"))</f>
        <v>【166.40】</v>
      </c>
      <c r="CL6" s="36">
        <f>IF(CL7="",NA(),CL7)</f>
        <v>70.010000000000005</v>
      </c>
      <c r="CM6" s="36">
        <f t="shared" ref="CM6:CU6" si="10">IF(CM7="",NA(),CM7)</f>
        <v>71.59</v>
      </c>
      <c r="CN6" s="36">
        <f t="shared" si="10"/>
        <v>71.27</v>
      </c>
      <c r="CO6" s="36">
        <f t="shared" si="10"/>
        <v>71</v>
      </c>
      <c r="CP6" s="36">
        <f t="shared" si="10"/>
        <v>70.87</v>
      </c>
      <c r="CQ6" s="36">
        <f t="shared" si="10"/>
        <v>59.01</v>
      </c>
      <c r="CR6" s="36">
        <f t="shared" si="10"/>
        <v>60.03</v>
      </c>
      <c r="CS6" s="36">
        <f t="shared" si="10"/>
        <v>59.74</v>
      </c>
      <c r="CT6" s="36">
        <f t="shared" si="10"/>
        <v>59.67</v>
      </c>
      <c r="CU6" s="36">
        <f t="shared" si="10"/>
        <v>60.12</v>
      </c>
      <c r="CV6" s="35" t="str">
        <f>IF(CV7="","",IF(CV7="-","【-】","【"&amp;SUBSTITUTE(TEXT(CV7,"#,##0.00"),"-","△")&amp;"】"))</f>
        <v>【60.69】</v>
      </c>
      <c r="CW6" s="36">
        <f>IF(CW7="",NA(),CW7)</f>
        <v>91.97</v>
      </c>
      <c r="CX6" s="36">
        <f t="shared" ref="CX6:DF6" si="11">IF(CX7="",NA(),CX7)</f>
        <v>91.76</v>
      </c>
      <c r="CY6" s="36">
        <f t="shared" si="11"/>
        <v>92.14</v>
      </c>
      <c r="CZ6" s="36">
        <f t="shared" si="11"/>
        <v>89.27</v>
      </c>
      <c r="DA6" s="36">
        <f t="shared" si="11"/>
        <v>90.11</v>
      </c>
      <c r="DB6" s="36">
        <f t="shared" si="11"/>
        <v>85.37</v>
      </c>
      <c r="DC6" s="36">
        <f t="shared" si="11"/>
        <v>84.81</v>
      </c>
      <c r="DD6" s="36">
        <f t="shared" si="11"/>
        <v>84.8</v>
      </c>
      <c r="DE6" s="36">
        <f t="shared" si="11"/>
        <v>84.6</v>
      </c>
      <c r="DF6" s="36">
        <f t="shared" si="11"/>
        <v>84.24</v>
      </c>
      <c r="DG6" s="35" t="str">
        <f>IF(DG7="","",IF(DG7="-","【-】","【"&amp;SUBSTITUTE(TEXT(DG7,"#,##0.00"),"-","△")&amp;"】"))</f>
        <v>【89.82】</v>
      </c>
      <c r="DH6" s="36">
        <f>IF(DH7="",NA(),DH7)</f>
        <v>54.43</v>
      </c>
      <c r="DI6" s="36">
        <f t="shared" ref="DI6:DQ6" si="12">IF(DI7="",NA(),DI7)</f>
        <v>55.57</v>
      </c>
      <c r="DJ6" s="36">
        <f t="shared" si="12"/>
        <v>56.75</v>
      </c>
      <c r="DK6" s="36">
        <f t="shared" si="12"/>
        <v>57.86</v>
      </c>
      <c r="DL6" s="36">
        <f t="shared" si="12"/>
        <v>59.06</v>
      </c>
      <c r="DM6" s="36">
        <f t="shared" si="12"/>
        <v>46.9</v>
      </c>
      <c r="DN6" s="36">
        <f t="shared" si="12"/>
        <v>47.28</v>
      </c>
      <c r="DO6" s="36">
        <f t="shared" si="12"/>
        <v>47.66</v>
      </c>
      <c r="DP6" s="36">
        <f t="shared" si="12"/>
        <v>48.17</v>
      </c>
      <c r="DQ6" s="36">
        <f t="shared" si="12"/>
        <v>48.83</v>
      </c>
      <c r="DR6" s="35" t="str">
        <f>IF(DR7="","",IF(DR7="-","【-】","【"&amp;SUBSTITUTE(TEXT(DR7,"#,##0.00"),"-","△")&amp;"】"))</f>
        <v>【50.19】</v>
      </c>
      <c r="DS6" s="36">
        <f>IF(DS7="",NA(),DS7)</f>
        <v>12.81</v>
      </c>
      <c r="DT6" s="36">
        <f t="shared" ref="DT6:EB6" si="13">IF(DT7="",NA(),DT7)</f>
        <v>13.88</v>
      </c>
      <c r="DU6" s="36">
        <f t="shared" si="13"/>
        <v>15.35</v>
      </c>
      <c r="DV6" s="36">
        <f t="shared" si="13"/>
        <v>16.21</v>
      </c>
      <c r="DW6" s="36">
        <f t="shared" si="13"/>
        <v>19.91</v>
      </c>
      <c r="DX6" s="36">
        <f t="shared" si="13"/>
        <v>12.03</v>
      </c>
      <c r="DY6" s="36">
        <f t="shared" si="13"/>
        <v>12.19</v>
      </c>
      <c r="DZ6" s="36">
        <f t="shared" si="13"/>
        <v>15.1</v>
      </c>
      <c r="EA6" s="36">
        <f t="shared" si="13"/>
        <v>17.12</v>
      </c>
      <c r="EB6" s="36">
        <f t="shared" si="13"/>
        <v>18.18</v>
      </c>
      <c r="EC6" s="35" t="str">
        <f>IF(EC7="","",IF(EC7="-","【-】","【"&amp;SUBSTITUTE(TEXT(EC7,"#,##0.00"),"-","△")&amp;"】"))</f>
        <v>【20.63】</v>
      </c>
      <c r="ED6" s="36">
        <f>IF(ED7="",NA(),ED7)</f>
        <v>0.18</v>
      </c>
      <c r="EE6" s="36">
        <f t="shared" ref="EE6:EM6" si="14">IF(EE7="",NA(),EE7)</f>
        <v>0.05</v>
      </c>
      <c r="EF6" s="36">
        <f t="shared" si="14"/>
        <v>0.17</v>
      </c>
      <c r="EG6" s="36">
        <f t="shared" si="14"/>
        <v>0.11</v>
      </c>
      <c r="EH6" s="36">
        <f t="shared" si="14"/>
        <v>0.45</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173614</v>
      </c>
      <c r="D7" s="38">
        <v>46</v>
      </c>
      <c r="E7" s="38">
        <v>1</v>
      </c>
      <c r="F7" s="38">
        <v>0</v>
      </c>
      <c r="G7" s="38">
        <v>1</v>
      </c>
      <c r="H7" s="38" t="s">
        <v>93</v>
      </c>
      <c r="I7" s="38" t="s">
        <v>94</v>
      </c>
      <c r="J7" s="38" t="s">
        <v>95</v>
      </c>
      <c r="K7" s="38" t="s">
        <v>96</v>
      </c>
      <c r="L7" s="38" t="s">
        <v>97</v>
      </c>
      <c r="M7" s="38" t="s">
        <v>98</v>
      </c>
      <c r="N7" s="39" t="s">
        <v>99</v>
      </c>
      <c r="O7" s="39">
        <v>63.4</v>
      </c>
      <c r="P7" s="39">
        <v>98.5</v>
      </c>
      <c r="Q7" s="39">
        <v>2805</v>
      </c>
      <c r="R7" s="39">
        <v>37551</v>
      </c>
      <c r="S7" s="39">
        <v>110.59</v>
      </c>
      <c r="T7" s="39">
        <v>339.55</v>
      </c>
      <c r="U7" s="39">
        <v>36921</v>
      </c>
      <c r="V7" s="39">
        <v>74.89</v>
      </c>
      <c r="W7" s="39">
        <v>493</v>
      </c>
      <c r="X7" s="39">
        <v>118.33</v>
      </c>
      <c r="Y7" s="39">
        <v>118.37</v>
      </c>
      <c r="Z7" s="39">
        <v>120.34</v>
      </c>
      <c r="AA7" s="39">
        <v>117.5</v>
      </c>
      <c r="AB7" s="39">
        <v>118.13</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380.43</v>
      </c>
      <c r="AU7" s="39">
        <v>329</v>
      </c>
      <c r="AV7" s="39">
        <v>402.18</v>
      </c>
      <c r="AW7" s="39">
        <v>398.17</v>
      </c>
      <c r="AX7" s="39">
        <v>433.05</v>
      </c>
      <c r="AY7" s="39">
        <v>377.63</v>
      </c>
      <c r="AZ7" s="39">
        <v>357.34</v>
      </c>
      <c r="BA7" s="39">
        <v>366.03</v>
      </c>
      <c r="BB7" s="39">
        <v>365.18</v>
      </c>
      <c r="BC7" s="39">
        <v>327.77</v>
      </c>
      <c r="BD7" s="39">
        <v>260.31</v>
      </c>
      <c r="BE7" s="39">
        <v>407.65</v>
      </c>
      <c r="BF7" s="39">
        <v>394.64</v>
      </c>
      <c r="BG7" s="39">
        <v>386.85</v>
      </c>
      <c r="BH7" s="39">
        <v>389.03</v>
      </c>
      <c r="BI7" s="39">
        <v>454.55</v>
      </c>
      <c r="BJ7" s="39">
        <v>364.71</v>
      </c>
      <c r="BK7" s="39">
        <v>373.69</v>
      </c>
      <c r="BL7" s="39">
        <v>370.12</v>
      </c>
      <c r="BM7" s="39">
        <v>371.65</v>
      </c>
      <c r="BN7" s="39">
        <v>397.1</v>
      </c>
      <c r="BO7" s="39">
        <v>275.67</v>
      </c>
      <c r="BP7" s="39">
        <v>110.53</v>
      </c>
      <c r="BQ7" s="39">
        <v>111.58</v>
      </c>
      <c r="BR7" s="39">
        <v>113.93</v>
      </c>
      <c r="BS7" s="39">
        <v>111.33</v>
      </c>
      <c r="BT7" s="39">
        <v>99.09</v>
      </c>
      <c r="BU7" s="39">
        <v>100.65</v>
      </c>
      <c r="BV7" s="39">
        <v>99.87</v>
      </c>
      <c r="BW7" s="39">
        <v>100.42</v>
      </c>
      <c r="BX7" s="39">
        <v>98.77</v>
      </c>
      <c r="BY7" s="39">
        <v>95.79</v>
      </c>
      <c r="BZ7" s="39">
        <v>100.05</v>
      </c>
      <c r="CA7" s="39">
        <v>151.19</v>
      </c>
      <c r="CB7" s="39">
        <v>147.99</v>
      </c>
      <c r="CC7" s="39">
        <v>145.4</v>
      </c>
      <c r="CD7" s="39">
        <v>150.65</v>
      </c>
      <c r="CE7" s="39">
        <v>147.93</v>
      </c>
      <c r="CF7" s="39">
        <v>170.19</v>
      </c>
      <c r="CG7" s="39">
        <v>171.81</v>
      </c>
      <c r="CH7" s="39">
        <v>171.67</v>
      </c>
      <c r="CI7" s="39">
        <v>173.67</v>
      </c>
      <c r="CJ7" s="39">
        <v>171.13</v>
      </c>
      <c r="CK7" s="39">
        <v>166.4</v>
      </c>
      <c r="CL7" s="39">
        <v>70.010000000000005</v>
      </c>
      <c r="CM7" s="39">
        <v>71.59</v>
      </c>
      <c r="CN7" s="39">
        <v>71.27</v>
      </c>
      <c r="CO7" s="39">
        <v>71</v>
      </c>
      <c r="CP7" s="39">
        <v>70.87</v>
      </c>
      <c r="CQ7" s="39">
        <v>59.01</v>
      </c>
      <c r="CR7" s="39">
        <v>60.03</v>
      </c>
      <c r="CS7" s="39">
        <v>59.74</v>
      </c>
      <c r="CT7" s="39">
        <v>59.67</v>
      </c>
      <c r="CU7" s="39">
        <v>60.12</v>
      </c>
      <c r="CV7" s="39">
        <v>60.69</v>
      </c>
      <c r="CW7" s="39">
        <v>91.97</v>
      </c>
      <c r="CX7" s="39">
        <v>91.76</v>
      </c>
      <c r="CY7" s="39">
        <v>92.14</v>
      </c>
      <c r="CZ7" s="39">
        <v>89.27</v>
      </c>
      <c r="DA7" s="39">
        <v>90.11</v>
      </c>
      <c r="DB7" s="39">
        <v>85.37</v>
      </c>
      <c r="DC7" s="39">
        <v>84.81</v>
      </c>
      <c r="DD7" s="39">
        <v>84.8</v>
      </c>
      <c r="DE7" s="39">
        <v>84.6</v>
      </c>
      <c r="DF7" s="39">
        <v>84.24</v>
      </c>
      <c r="DG7" s="39">
        <v>89.82</v>
      </c>
      <c r="DH7" s="39">
        <v>54.43</v>
      </c>
      <c r="DI7" s="39">
        <v>55.57</v>
      </c>
      <c r="DJ7" s="39">
        <v>56.75</v>
      </c>
      <c r="DK7" s="39">
        <v>57.86</v>
      </c>
      <c r="DL7" s="39">
        <v>59.06</v>
      </c>
      <c r="DM7" s="39">
        <v>46.9</v>
      </c>
      <c r="DN7" s="39">
        <v>47.28</v>
      </c>
      <c r="DO7" s="39">
        <v>47.66</v>
      </c>
      <c r="DP7" s="39">
        <v>48.17</v>
      </c>
      <c r="DQ7" s="39">
        <v>48.83</v>
      </c>
      <c r="DR7" s="39">
        <v>50.19</v>
      </c>
      <c r="DS7" s="39">
        <v>12.81</v>
      </c>
      <c r="DT7" s="39">
        <v>13.88</v>
      </c>
      <c r="DU7" s="39">
        <v>15.35</v>
      </c>
      <c r="DV7" s="39">
        <v>16.21</v>
      </c>
      <c r="DW7" s="39">
        <v>19.91</v>
      </c>
      <c r="DX7" s="39">
        <v>12.03</v>
      </c>
      <c r="DY7" s="39">
        <v>12.19</v>
      </c>
      <c r="DZ7" s="39">
        <v>15.1</v>
      </c>
      <c r="EA7" s="39">
        <v>17.12</v>
      </c>
      <c r="EB7" s="39">
        <v>18.18</v>
      </c>
      <c r="EC7" s="39">
        <v>20.63</v>
      </c>
      <c r="ED7" s="39">
        <v>0.18</v>
      </c>
      <c r="EE7" s="39">
        <v>0.05</v>
      </c>
      <c r="EF7" s="39">
        <v>0.17</v>
      </c>
      <c r="EG7" s="39">
        <v>0.11</v>
      </c>
      <c r="EH7" s="39">
        <v>0.45</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2022-01-28T00:43:04Z</cp:lastPrinted>
  <dcterms:created xsi:type="dcterms:W3CDTF">2021-12-03T06:48:45Z</dcterms:created>
  <dcterms:modified xsi:type="dcterms:W3CDTF">2022-01-28T00:43:06Z</dcterms:modified>
  <cp:category/>
</cp:coreProperties>
</file>