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11300-25646\e\R3財政共有\09 地方公営企業\96 経営比較分析関係\04    公表用ファイル\03 下水道\75農集\"/>
    </mc:Choice>
  </mc:AlternateContent>
  <workbookProtection workbookAlgorithmName="SHA-512" workbookHashValue="vEnY6UNYh+ilwSt2CTZZWYXYL+KJWxuuZM121Aa2E6FfWvUfx7Kv0VQO/jYFO6NomdiZllI9sPTVw2ms58KxUA==" workbookSaltValue="WrzeK6GFlhtuRq5m49YNo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L10" i="4"/>
  <c r="AD10" i="4"/>
  <c r="B10" i="4"/>
  <c r="AL8" i="4"/>
  <c r="I8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<sst xmlns="http://schemas.openxmlformats.org/spreadsheetml/2006/main" count="236" uniqueCount="120">
  <si>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</si>
  <si>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</si>
  <si>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</si>
  <si>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</si>
  <si>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</si>
  <si>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</si>
  <si>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</si>
  <si>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</si>
  <si>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</si>
  <si>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</si>
  <si>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</si>
  <si>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</si>
  <si>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</si>
  <si>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</si>
  <si>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</si>
  <si>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</si>
  <si>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</si>
  <si>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</si>
  <si>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</si>
  <si>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</si>
  <si>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</si>
  <si>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</si>
  <si>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</si>
  <si>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</si>
  <si>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</si>
  <si>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</si>
  <si>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</si>
  <si>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</si>
  <si>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</si>
  <si>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</si>
  <si>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</si>
  <si>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</si>
  <si>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</si>
  <si>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</si>
  <si>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</si>
  <si>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</si>
  <si>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</si>
  <si>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</si>
  <si>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</si>
  <si>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</si>
  <si>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</si>
  <si>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</si>
  <si>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</si>
  <si>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</si>
  <si>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</si>
  <si>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</si>
  <si>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</si>
  <si>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</si>
  <si>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</si>
  <si>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</si>
  <si>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</si>
  <si>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</si>
  <si>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</si>
  <si>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</si>
  <si>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</si>
  <si>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</si>
  <si>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</si>
  <si>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</si>
  <si>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</si>
  <si>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</si>
  <si>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</si>
  <si>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</si>
  <si>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</si>
  <si>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</si>
  <si>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</si>
  <si>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</si>
  <si>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</si>
  <si>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</si>
  <si>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</si>
  <si>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</si>
  <si>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</si>
  <si>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</si>
  <si>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</si>
  <si>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</si>
  <si>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</si>
  <si>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</si>
  <si>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</si>
  <si>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</si>
  <si>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</si>
  <si>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</si>
  <si>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</si>
  <si>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</si>
  <si>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</si>
  <si>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</si>
  <si>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</si>
  <si>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</si>
  <si>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</si>
  <si>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</si>
  <si>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</si>
  <si>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</si>
  <si>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</si>
  <si>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</si>
  <si>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</si>
  <si>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</si>
  <si>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</si>
  <si>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</si>
  <si>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</si>
  <si>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</si>
  <si>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川北町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</si>
  <si>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</si>
  <si>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</si>
  <si>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</si>
  <si>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</si>
  <si>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</si>
  <si>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</si>
  <si>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</si>
  <si>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</si>
  <si>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</si>
  <si>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</si>
  <si>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</si>
  <si>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</si>
  <si>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</si>
  <si>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</si>
  <si>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</si>
  <si>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</si>
  <si>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</si>
  <si>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</si>
  <si>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川北町の下水道普及率はほぼ100%となっている。
使用料を町の施策（公共料金の低廉化）として月額2,000円の定額としていることもあり、⑤経費回収率が類似団体平均値より低くなっている。また、汚水処理にかかる経費を削減したことにより⑥汚水処理原価が類似団体平均値より低くなっている。
しかし、財政をとりまく環境の変化から、更なる経営努力が求められ、管理経費の節減や建設事業の縮減、一部負担金の見直しを行ってきており、今以上の経営悪化はないと考えている。
今後も経常経費の削減に努め、経営の安定を図っていきたい。</t>
    <rPh sb="0" eb="3">
      <t>カワキタマチ</t>
    </rPh>
    <rPh sb="4" eb="7">
      <t>ゲスイドウ</t>
    </rPh>
    <rPh sb="7" eb="10">
      <t>フキュウリツ</t>
    </rPh>
    <rPh sb="25" eb="28">
      <t>シヨウリョウ</t>
    </rPh>
    <rPh sb="29" eb="30">
      <t>マチ</t>
    </rPh>
    <rPh sb="31" eb="33">
      <t>セサク</t>
    </rPh>
    <rPh sb="34" eb="36">
      <t>コウキョウ</t>
    </rPh>
    <rPh sb="36" eb="38">
      <t>リョウキン</t>
    </rPh>
    <rPh sb="39" eb="42">
      <t>テイレンカ</t>
    </rPh>
    <rPh sb="46" eb="48">
      <t>ゲツガク</t>
    </rPh>
    <rPh sb="53" eb="54">
      <t>エン</t>
    </rPh>
    <rPh sb="55" eb="57">
      <t>テイガク</t>
    </rPh>
    <rPh sb="69" eb="71">
      <t>ケイヒ</t>
    </rPh>
    <rPh sb="71" eb="74">
      <t>カイシュウリツ</t>
    </rPh>
    <rPh sb="75" eb="77">
      <t>ルイジ</t>
    </rPh>
    <rPh sb="77" eb="79">
      <t>ダンタイ</t>
    </rPh>
    <rPh sb="79" eb="82">
      <t>ヘイキンチ</t>
    </rPh>
    <rPh sb="84" eb="85">
      <t>ヒク</t>
    </rPh>
    <rPh sb="95" eb="97">
      <t>オスイ</t>
    </rPh>
    <rPh sb="97" eb="99">
      <t>ショリ</t>
    </rPh>
    <rPh sb="103" eb="105">
      <t>ケイヒ</t>
    </rPh>
    <rPh sb="106" eb="108">
      <t>サクゲン</t>
    </rPh>
    <rPh sb="123" eb="125">
      <t>ルイジ</t>
    </rPh>
    <rPh sb="125" eb="127">
      <t>ダンタイ</t>
    </rPh>
    <rPh sb="127" eb="130">
      <t>ヘイキンチ</t>
    </rPh>
    <rPh sb="132" eb="133">
      <t>ヒク</t>
    </rPh>
    <rPh sb="145" eb="147">
      <t>ザイセイ</t>
    </rPh>
    <rPh sb="152" eb="154">
      <t>カンキョウ</t>
    </rPh>
    <rPh sb="155" eb="157">
      <t>ヘンカ</t>
    </rPh>
    <rPh sb="160" eb="161">
      <t>サラ</t>
    </rPh>
    <rPh sb="163" eb="165">
      <t>ケイエイ</t>
    </rPh>
    <rPh sb="165" eb="167">
      <t>ドリョク</t>
    </rPh>
    <rPh sb="168" eb="169">
      <t>モト</t>
    </rPh>
    <rPh sb="173" eb="175">
      <t>カンリ</t>
    </rPh>
    <rPh sb="175" eb="177">
      <t>ケイヒ</t>
    </rPh>
    <rPh sb="178" eb="180">
      <t>セツゲン</t>
    </rPh>
    <rPh sb="181" eb="183">
      <t>ケンセツ</t>
    </rPh>
    <rPh sb="183" eb="185">
      <t>ジギョウ</t>
    </rPh>
    <rPh sb="186" eb="188">
      <t>シュクゲン</t>
    </rPh>
    <rPh sb="189" eb="191">
      <t>イチブ</t>
    </rPh>
    <rPh sb="191" eb="194">
      <t>フタンキン</t>
    </rPh>
    <rPh sb="195" eb="197">
      <t>ミナオ</t>
    </rPh>
    <rPh sb="199" eb="200">
      <t>オコナ</t>
    </rPh>
    <rPh sb="207" eb="210">
      <t>イマイジョウ</t>
    </rPh>
    <rPh sb="211" eb="213">
      <t>ケイエイ</t>
    </rPh>
    <rPh sb="213" eb="215">
      <t>アッカ</t>
    </rPh>
    <rPh sb="219" eb="220">
      <t>カンガ</t>
    </rPh>
    <rPh sb="226" eb="228">
      <t>コンゴ</t>
    </rPh>
    <rPh sb="229" eb="231">
      <t>ケイジョウ</t>
    </rPh>
    <rPh sb="231" eb="233">
      <t>ケイヒ</t>
    </rPh>
    <rPh sb="234" eb="236">
      <t>サクゲン</t>
    </rPh>
    <rPh sb="237" eb="238">
      <t>ツト</t>
    </rPh>
    <rPh sb="240" eb="242">
      <t>ケイエイ</t>
    </rPh>
    <rPh sb="243" eb="245">
      <t>アンテイ</t>
    </rPh>
    <rPh sb="246" eb="247">
      <t>ハカ</t>
    </rPh>
    <phoneticPr fontId="4"/>
  </si>
  <si>
    <t>施設の老朽化については、平成8年度より各地区処理場の機能強化工事を行い、平成23年度には一通りの処理場の機能強化工事を終えた。
しかし、当初の機能強化工事から20年以上経過し、施設の老朽化が見られるようになった。
そこで、平成27年度から平成28年度にかけて、全地区の管渠等の調査を行い、「最適整備構想」を策定した。
その結果を踏まえ、老朽化が多く見られた地区から順次施設の改修に努めていく。</t>
    <rPh sb="0" eb="2">
      <t>シセツ</t>
    </rPh>
    <rPh sb="3" eb="6">
      <t>ロウキュウカ</t>
    </rPh>
    <rPh sb="12" eb="14">
      <t>ヘイセイ</t>
    </rPh>
    <rPh sb="15" eb="17">
      <t>ネンド</t>
    </rPh>
    <rPh sb="19" eb="22">
      <t>カクチク</t>
    </rPh>
    <rPh sb="22" eb="25">
      <t>ショリジョウ</t>
    </rPh>
    <rPh sb="26" eb="28">
      <t>キノウ</t>
    </rPh>
    <rPh sb="28" eb="30">
      <t>キョウカ</t>
    </rPh>
    <rPh sb="30" eb="32">
      <t>コウジ</t>
    </rPh>
    <rPh sb="33" eb="34">
      <t>オコナ</t>
    </rPh>
    <rPh sb="36" eb="38">
      <t>ヘイセイ</t>
    </rPh>
    <rPh sb="40" eb="42">
      <t>ネンド</t>
    </rPh>
    <rPh sb="44" eb="46">
      <t>ヒトトオ</t>
    </rPh>
    <rPh sb="48" eb="51">
      <t>ショリジョウ</t>
    </rPh>
    <rPh sb="52" eb="54">
      <t>キノウ</t>
    </rPh>
    <rPh sb="54" eb="56">
      <t>キョウカ</t>
    </rPh>
    <rPh sb="56" eb="58">
      <t>コウジ</t>
    </rPh>
    <rPh sb="59" eb="60">
      <t>オ</t>
    </rPh>
    <rPh sb="68" eb="70">
      <t>トウショ</t>
    </rPh>
    <rPh sb="71" eb="73">
      <t>キノウ</t>
    </rPh>
    <rPh sb="73" eb="75">
      <t>キョウカ</t>
    </rPh>
    <rPh sb="75" eb="77">
      <t>コウジ</t>
    </rPh>
    <rPh sb="81" eb="84">
      <t>ネンイジョウ</t>
    </rPh>
    <rPh sb="84" eb="86">
      <t>ケイカ</t>
    </rPh>
    <rPh sb="88" eb="90">
      <t>シセツ</t>
    </rPh>
    <rPh sb="91" eb="94">
      <t>ロウキュウカ</t>
    </rPh>
    <rPh sb="95" eb="96">
      <t>ミ</t>
    </rPh>
    <rPh sb="111" eb="113">
      <t>ヘイセイ</t>
    </rPh>
    <rPh sb="115" eb="117">
      <t>ネンド</t>
    </rPh>
    <rPh sb="119" eb="121">
      <t>ヘイセイ</t>
    </rPh>
    <rPh sb="123" eb="125">
      <t>ネンド</t>
    </rPh>
    <rPh sb="130" eb="133">
      <t>ゼンチク</t>
    </rPh>
    <rPh sb="134" eb="135">
      <t>カン</t>
    </rPh>
    <rPh sb="136" eb="137">
      <t>トウ</t>
    </rPh>
    <rPh sb="138" eb="140">
      <t>チョウサ</t>
    </rPh>
    <rPh sb="141" eb="142">
      <t>オコナ</t>
    </rPh>
    <rPh sb="145" eb="147">
      <t>サイテキ</t>
    </rPh>
    <rPh sb="147" eb="149">
      <t>セイビ</t>
    </rPh>
    <rPh sb="149" eb="151">
      <t>コウソウ</t>
    </rPh>
    <rPh sb="153" eb="155">
      <t>サクテイ</t>
    </rPh>
    <rPh sb="161" eb="163">
      <t>ケッカ</t>
    </rPh>
    <rPh sb="164" eb="165">
      <t>フ</t>
    </rPh>
    <rPh sb="168" eb="171">
      <t>ロウキュウカ</t>
    </rPh>
    <rPh sb="172" eb="173">
      <t>オオ</t>
    </rPh>
    <rPh sb="174" eb="175">
      <t>ミ</t>
    </rPh>
    <rPh sb="178" eb="180">
      <t>チク</t>
    </rPh>
    <rPh sb="182" eb="184">
      <t>ジュンジ</t>
    </rPh>
    <rPh sb="184" eb="186">
      <t>シセツ</t>
    </rPh>
    <rPh sb="187" eb="189">
      <t>カイシュウ</t>
    </rPh>
    <rPh sb="190" eb="191">
      <t>ツト</t>
    </rPh>
    <phoneticPr fontId="4"/>
  </si>
  <si>
    <t>ライフラインとしての必要不可欠な下水道事業として、今後も経常経費の削減に努め、経営の安定化を図っていく。
料金収入の増加を目指し、滞納者が増えないように努力する。
下水道使用料の改定については、見直しを検討しているが、将来にわたる施設の更新を織り込んで策定した計画に基づき、判断する。</t>
    <rPh sb="10" eb="12">
      <t>ヒツヨウ</t>
    </rPh>
    <rPh sb="12" eb="15">
      <t>フカケツ</t>
    </rPh>
    <rPh sb="16" eb="19">
      <t>ゲスイドウ</t>
    </rPh>
    <rPh sb="19" eb="21">
      <t>ジギョウ</t>
    </rPh>
    <rPh sb="25" eb="27">
      <t>コンゴ</t>
    </rPh>
    <rPh sb="28" eb="30">
      <t>ケイジョウ</t>
    </rPh>
    <rPh sb="30" eb="32">
      <t>ケイヒ</t>
    </rPh>
    <rPh sb="33" eb="35">
      <t>サクゲン</t>
    </rPh>
    <rPh sb="36" eb="37">
      <t>ツト</t>
    </rPh>
    <rPh sb="39" eb="41">
      <t>ケイエイ</t>
    </rPh>
    <rPh sb="42" eb="45">
      <t>アンテイカ</t>
    </rPh>
    <rPh sb="46" eb="47">
      <t>ハカ</t>
    </rPh>
    <rPh sb="53" eb="55">
      <t>リョウキン</t>
    </rPh>
    <rPh sb="55" eb="57">
      <t>シュウニュウ</t>
    </rPh>
    <rPh sb="58" eb="60">
      <t>ゾウカ</t>
    </rPh>
    <rPh sb="61" eb="63">
      <t>メザ</t>
    </rPh>
    <rPh sb="65" eb="68">
      <t>タイノウシャ</t>
    </rPh>
    <rPh sb="69" eb="70">
      <t>フ</t>
    </rPh>
    <rPh sb="76" eb="78">
      <t>ドリョク</t>
    </rPh>
    <rPh sb="82" eb="85">
      <t>ゲスイドウ</t>
    </rPh>
    <rPh sb="85" eb="88">
      <t>シヨウリョウ</t>
    </rPh>
    <rPh sb="89" eb="91">
      <t>カイテイ</t>
    </rPh>
    <rPh sb="97" eb="99">
      <t>ミナオ</t>
    </rPh>
    <rPh sb="101" eb="103">
      <t>ケントウ</t>
    </rPh>
    <rPh sb="109" eb="111">
      <t>ショウライ</t>
    </rPh>
    <rPh sb="115" eb="117">
      <t>シセツ</t>
    </rPh>
    <rPh sb="118" eb="120">
      <t>コウシン</t>
    </rPh>
    <rPh sb="121" eb="122">
      <t>オ</t>
    </rPh>
    <rPh sb="123" eb="124">
      <t>コ</t>
    </rPh>
    <rPh sb="126" eb="128">
      <t>サクテイ</t>
    </rPh>
    <rPh sb="130" eb="132">
      <t>ケイカク</t>
    </rPh>
    <rPh sb="133" eb="134">
      <t>モト</t>
    </rPh>
    <rPh sb="137" eb="139">
      <t>ハンダン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</si>
</sst>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9-4A3D-BE3E-5179E4D74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0.44</c:v>
                </c:pt>
                <c:pt idx="2">
                  <c:v>0.04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F9-4A3D-BE3E-5179E4D74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83.94</c:v>
                </c:pt>
                <c:pt idx="1">
                  <c:v>87.67</c:v>
                </c:pt>
                <c:pt idx="2">
                  <c:v>82.19</c:v>
                </c:pt>
                <c:pt idx="3">
                  <c:v>82.78</c:v>
                </c:pt>
                <c:pt idx="4">
                  <c:v>87.83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D-4289-879E-980F1D3D2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</c:v>
                </c:pt>
                <c:pt idx="1">
                  <c:v>56.01</c:v>
                </c:pt>
                <c:pt idx="2">
                  <c:v>56.72</c:v>
                </c:pt>
                <c:pt idx="3">
                  <c:v>54.06</c:v>
                </c:pt>
                <c:pt idx="4">
                  <c:v>55.26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6D-4289-879E-980F1D3D2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8-4274-98EB-74E967837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89.51</c:v>
                </c:pt>
                <c:pt idx="1">
                  <c:v>89.77</c:v>
                </c:pt>
                <c:pt idx="2">
                  <c:v>90.04</c:v>
                </c:pt>
                <c:pt idx="3">
                  <c:v>90.11</c:v>
                </c:pt>
                <c:pt idx="4">
                  <c:v>90.52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18-4274-98EB-74E967837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54.44</c:v>
                </c:pt>
                <c:pt idx="1">
                  <c:v>60.77</c:v>
                </c:pt>
                <c:pt idx="2">
                  <c:v>65.400000000000006</c:v>
                </c:pt>
                <c:pt idx="3">
                  <c:v>90.35</c:v>
                </c:pt>
                <c:pt idx="4">
                  <c:v>81.680000000000007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4-4998-84A5-216926E2E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44-4998-84A5-216926E2E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6-4B0B-9A6D-6F931572E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6-4B0B-9A6D-6F931572E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E-4A78-BCF0-53E6BE699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DE-4A78-BCF0-53E6BE699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2-4C16-96AB-02E1BF5BF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62-4C16-96AB-02E1BF5BF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0-4F4F-ADD0-29DF14B11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20-4F4F-ADD0-29DF14B11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928.97</c:v>
                </c:pt>
                <c:pt idx="1">
                  <c:v>785.26</c:v>
                </c:pt>
                <c:pt idx="2">
                  <c:v>659.42</c:v>
                </c:pt>
                <c:pt idx="3">
                  <c:v>573.80999999999995</c:v>
                </c:pt>
                <c:pt idx="4">
                  <c:v>506.94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0-4A37-B12E-498125122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685.34</c:v>
                </c:pt>
                <c:pt idx="1">
                  <c:v>684.74</c:v>
                </c:pt>
                <c:pt idx="2">
                  <c:v>654.91999999999996</c:v>
                </c:pt>
                <c:pt idx="3">
                  <c:v>654.71</c:v>
                </c:pt>
                <c:pt idx="4">
                  <c:v>783.8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10-4A37-B12E-498125122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46.49</c:v>
                </c:pt>
                <c:pt idx="1">
                  <c:v>50.72</c:v>
                </c:pt>
                <c:pt idx="2">
                  <c:v>53.69</c:v>
                </c:pt>
                <c:pt idx="3">
                  <c:v>54.03</c:v>
                </c:pt>
                <c:pt idx="4">
                  <c:v>54.05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7-486C-8990-0228FB39B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59.83</c:v>
                </c:pt>
                <c:pt idx="1">
                  <c:v>65.33</c:v>
                </c:pt>
                <c:pt idx="2">
                  <c:v>65.39</c:v>
                </c:pt>
                <c:pt idx="3">
                  <c:v>65.37</c:v>
                </c:pt>
                <c:pt idx="4">
                  <c:v>68.11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A7-486C-8990-0228FB39B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169.42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142.19999999999999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6-4744-83D2-6F83148D6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246.66</c:v>
                </c:pt>
                <c:pt idx="1">
                  <c:v>227.43</c:v>
                </c:pt>
                <c:pt idx="2">
                  <c:v>230.88</c:v>
                </c:pt>
                <c:pt idx="3">
                  <c:v>228.99</c:v>
                </c:pt>
                <c:pt idx="4">
                  <c:v>222.41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F6-4744-83D2-6F83148D6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sqref="A1:A104857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石川県　川北町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6167</v>
      </c>
      <c r="AM8" s="51"/>
      <c r="AN8" s="51"/>
      <c r="AO8" s="51"/>
      <c r="AP8" s="51"/>
      <c r="AQ8" s="51"/>
      <c r="AR8" s="51"/>
      <c r="AS8" s="51"/>
      <c r="AT8" s="46">
        <f>データ!T6</f>
        <v>14.64</v>
      </c>
      <c r="AU8" s="46"/>
      <c r="AV8" s="46"/>
      <c r="AW8" s="46"/>
      <c r="AX8" s="46"/>
      <c r="AY8" s="46"/>
      <c r="AZ8" s="46"/>
      <c r="BA8" s="46"/>
      <c r="BB8" s="46">
        <f>データ!U6</f>
        <v>421.24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100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2000</v>
      </c>
      <c r="AE10" s="51"/>
      <c r="AF10" s="51"/>
      <c r="AG10" s="51"/>
      <c r="AH10" s="51"/>
      <c r="AI10" s="51"/>
      <c r="AJ10" s="51"/>
      <c r="AK10" s="2"/>
      <c r="AL10" s="51">
        <f>データ!V6</f>
        <v>6155</v>
      </c>
      <c r="AM10" s="51"/>
      <c r="AN10" s="51"/>
      <c r="AO10" s="51"/>
      <c r="AP10" s="51"/>
      <c r="AQ10" s="51"/>
      <c r="AR10" s="51"/>
      <c r="AS10" s="51"/>
      <c r="AT10" s="46">
        <f>データ!W6</f>
        <v>1.22</v>
      </c>
      <c r="AU10" s="46"/>
      <c r="AV10" s="46"/>
      <c r="AW10" s="46"/>
      <c r="AX10" s="46"/>
      <c r="AY10" s="46"/>
      <c r="AZ10" s="46"/>
      <c r="BA10" s="46"/>
      <c r="BB10" s="46">
        <f>データ!X6</f>
        <v>5045.08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43</v>
      </c>
      <c r="N86" s="26" t="s">
        <v>44</v>
      </c>
      <c r="O86" s="26" t="str">
        <f>データ!EO6</f>
        <v>【0.16】</v>
      </c>
    </row>
  </sheetData>
  <sheetProtection algorithmName="SHA-512" hashValue="4UaylOyqhVRS0cYTDAvYqsstajzZaMiRDHT+tohwt4vTpEyAsq9wQc4VY9lAh2pYQR3qQcfarAuHBg6kGrs+QQ==" saltValue="XmbOkdsjux4ZOo2TvO1Ke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173240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石川県　川北町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100</v>
      </c>
      <c r="Q6" s="34">
        <f t="shared" si="3"/>
        <v>100</v>
      </c>
      <c r="R6" s="34">
        <f t="shared" si="3"/>
        <v>2000</v>
      </c>
      <c r="S6" s="34">
        <f t="shared" si="3"/>
        <v>6167</v>
      </c>
      <c r="T6" s="34">
        <f t="shared" si="3"/>
        <v>14.64</v>
      </c>
      <c r="U6" s="34">
        <f t="shared" si="3"/>
        <v>421.24</v>
      </c>
      <c r="V6" s="34">
        <f t="shared" si="3"/>
        <v>6155</v>
      </c>
      <c r="W6" s="34">
        <f t="shared" si="3"/>
        <v>1.22</v>
      </c>
      <c r="X6" s="34">
        <f t="shared" si="3"/>
        <v>5045.08</v>
      </c>
      <c r="Y6" s="35">
        <f>IF(Y7="",NA(),Y7)</f>
        <v>54.44</v>
      </c>
      <c r="Z6" s="35">
        <f t="shared" ref="Z6:AH6" si="4">IF(Z7="",NA(),Z7)</f>
        <v>60.77</v>
      </c>
      <c r="AA6" s="35">
        <f t="shared" si="4"/>
        <v>65.400000000000006</v>
      </c>
      <c r="AB6" s="35">
        <f t="shared" si="4"/>
        <v>90.35</v>
      </c>
      <c r="AC6" s="35">
        <f t="shared" si="4"/>
        <v>81.680000000000007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928.97</v>
      </c>
      <c r="BG6" s="35">
        <f t="shared" ref="BG6:BO6" si="7">IF(BG7="",NA(),BG7)</f>
        <v>785.26</v>
      </c>
      <c r="BH6" s="35">
        <f t="shared" si="7"/>
        <v>659.42</v>
      </c>
      <c r="BI6" s="35">
        <f t="shared" si="7"/>
        <v>573.80999999999995</v>
      </c>
      <c r="BJ6" s="35">
        <f t="shared" si="7"/>
        <v>506.94</v>
      </c>
      <c r="BK6" s="35">
        <f t="shared" si="7"/>
        <v>685.34</v>
      </c>
      <c r="BL6" s="35">
        <f t="shared" si="7"/>
        <v>684.74</v>
      </c>
      <c r="BM6" s="35">
        <f t="shared" si="7"/>
        <v>654.91999999999996</v>
      </c>
      <c r="BN6" s="35">
        <f t="shared" si="7"/>
        <v>654.71</v>
      </c>
      <c r="BO6" s="35">
        <f t="shared" si="7"/>
        <v>783.8</v>
      </c>
      <c r="BP6" s="34" t="str">
        <f>IF(BP7="","",IF(BP7="-","【-】","【"&amp;SUBSTITUTE(TEXT(BP7,"#,##0.00"),"-","△")&amp;"】"))</f>
        <v>【832.52】</v>
      </c>
      <c r="BQ6" s="35">
        <f>IF(BQ7="",NA(),BQ7)</f>
        <v>46.49</v>
      </c>
      <c r="BR6" s="35">
        <f t="shared" ref="BR6:BZ6" si="8">IF(BR7="",NA(),BR7)</f>
        <v>50.72</v>
      </c>
      <c r="BS6" s="35">
        <f t="shared" si="8"/>
        <v>53.69</v>
      </c>
      <c r="BT6" s="35">
        <f t="shared" si="8"/>
        <v>54.03</v>
      </c>
      <c r="BU6" s="35">
        <f t="shared" si="8"/>
        <v>54.05</v>
      </c>
      <c r="BV6" s="35">
        <f t="shared" si="8"/>
        <v>59.83</v>
      </c>
      <c r="BW6" s="35">
        <f t="shared" si="8"/>
        <v>65.33</v>
      </c>
      <c r="BX6" s="35">
        <f t="shared" si="8"/>
        <v>65.39</v>
      </c>
      <c r="BY6" s="35">
        <f t="shared" si="8"/>
        <v>65.37</v>
      </c>
      <c r="BZ6" s="35">
        <f t="shared" si="8"/>
        <v>68.11</v>
      </c>
      <c r="CA6" s="34" t="str">
        <f>IF(CA7="","",IF(CA7="-","【-】","【"&amp;SUBSTITUTE(TEXT(CA7,"#,##0.00"),"-","△")&amp;"】"))</f>
        <v>【60.94】</v>
      </c>
      <c r="CB6" s="35">
        <f>IF(CB7="",NA(),CB7)</f>
        <v>169.42</v>
      </c>
      <c r="CC6" s="35">
        <f t="shared" ref="CC6:CK6" si="9">IF(CC7="",NA(),CC7)</f>
        <v>150</v>
      </c>
      <c r="CD6" s="35">
        <f t="shared" si="9"/>
        <v>150</v>
      </c>
      <c r="CE6" s="35">
        <f t="shared" si="9"/>
        <v>150</v>
      </c>
      <c r="CF6" s="35">
        <f t="shared" si="9"/>
        <v>142.19999999999999</v>
      </c>
      <c r="CG6" s="35">
        <f t="shared" si="9"/>
        <v>246.66</v>
      </c>
      <c r="CH6" s="35">
        <f t="shared" si="9"/>
        <v>227.43</v>
      </c>
      <c r="CI6" s="35">
        <f t="shared" si="9"/>
        <v>230.88</v>
      </c>
      <c r="CJ6" s="35">
        <f t="shared" si="9"/>
        <v>228.99</v>
      </c>
      <c r="CK6" s="35">
        <f t="shared" si="9"/>
        <v>222.41</v>
      </c>
      <c r="CL6" s="34" t="str">
        <f>IF(CL7="","",IF(CL7="-","【-】","【"&amp;SUBSTITUTE(TEXT(CL7,"#,##0.00"),"-","△")&amp;"】"))</f>
        <v>【253.04】</v>
      </c>
      <c r="CM6" s="35">
        <f>IF(CM7="",NA(),CM7)</f>
        <v>83.94</v>
      </c>
      <c r="CN6" s="35">
        <f t="shared" ref="CN6:CV6" si="10">IF(CN7="",NA(),CN7)</f>
        <v>87.67</v>
      </c>
      <c r="CO6" s="35">
        <f t="shared" si="10"/>
        <v>82.19</v>
      </c>
      <c r="CP6" s="35">
        <f t="shared" si="10"/>
        <v>82.78</v>
      </c>
      <c r="CQ6" s="35">
        <f t="shared" si="10"/>
        <v>87.83</v>
      </c>
      <c r="CR6" s="35">
        <f t="shared" si="10"/>
        <v>56</v>
      </c>
      <c r="CS6" s="35">
        <f t="shared" si="10"/>
        <v>56.01</v>
      </c>
      <c r="CT6" s="35">
        <f t="shared" si="10"/>
        <v>56.72</v>
      </c>
      <c r="CU6" s="35">
        <f t="shared" si="10"/>
        <v>54.06</v>
      </c>
      <c r="CV6" s="35">
        <f t="shared" si="10"/>
        <v>55.26</v>
      </c>
      <c r="CW6" s="34" t="str">
        <f>IF(CW7="","",IF(CW7="-","【-】","【"&amp;SUBSTITUTE(TEXT(CW7,"#,##0.00"),"-","△")&amp;"】"))</f>
        <v>【54.84】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89.51</v>
      </c>
      <c r="DD6" s="35">
        <f t="shared" si="11"/>
        <v>89.77</v>
      </c>
      <c r="DE6" s="35">
        <f t="shared" si="11"/>
        <v>90.04</v>
      </c>
      <c r="DF6" s="35">
        <f t="shared" si="11"/>
        <v>90.11</v>
      </c>
      <c r="DG6" s="35">
        <f t="shared" si="11"/>
        <v>90.52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0.44</v>
      </c>
      <c r="EL6" s="35">
        <f t="shared" si="14"/>
        <v>0.04</v>
      </c>
      <c r="EM6" s="35">
        <f t="shared" si="14"/>
        <v>0.02</v>
      </c>
      <c r="EN6" s="35">
        <f t="shared" si="14"/>
        <v>0.02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173240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100</v>
      </c>
      <c r="Q7" s="38">
        <v>100</v>
      </c>
      <c r="R7" s="38">
        <v>2000</v>
      </c>
      <c r="S7" s="38">
        <v>6167</v>
      </c>
      <c r="T7" s="38">
        <v>14.64</v>
      </c>
      <c r="U7" s="38">
        <v>421.24</v>
      </c>
      <c r="V7" s="38">
        <v>6155</v>
      </c>
      <c r="W7" s="38">
        <v>1.22</v>
      </c>
      <c r="X7" s="38">
        <v>5045.08</v>
      </c>
      <c r="Y7" s="38">
        <v>54.44</v>
      </c>
      <c r="Z7" s="38">
        <v>60.77</v>
      </c>
      <c r="AA7" s="38">
        <v>65.400000000000006</v>
      </c>
      <c r="AB7" s="38">
        <v>90.35</v>
      </c>
      <c r="AC7" s="38">
        <v>81.680000000000007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928.97</v>
      </c>
      <c r="BG7" s="38">
        <v>785.26</v>
      </c>
      <c r="BH7" s="38">
        <v>659.42</v>
      </c>
      <c r="BI7" s="38">
        <v>573.80999999999995</v>
      </c>
      <c r="BJ7" s="38">
        <v>506.94</v>
      </c>
      <c r="BK7" s="38">
        <v>685.34</v>
      </c>
      <c r="BL7" s="38">
        <v>684.74</v>
      </c>
      <c r="BM7" s="38">
        <v>654.91999999999996</v>
      </c>
      <c r="BN7" s="38">
        <v>654.71</v>
      </c>
      <c r="BO7" s="38">
        <v>783.8</v>
      </c>
      <c r="BP7" s="38">
        <v>832.52</v>
      </c>
      <c r="BQ7" s="38">
        <v>46.49</v>
      </c>
      <c r="BR7" s="38">
        <v>50.72</v>
      </c>
      <c r="BS7" s="38">
        <v>53.69</v>
      </c>
      <c r="BT7" s="38">
        <v>54.03</v>
      </c>
      <c r="BU7" s="38">
        <v>54.05</v>
      </c>
      <c r="BV7" s="38">
        <v>59.83</v>
      </c>
      <c r="BW7" s="38">
        <v>65.33</v>
      </c>
      <c r="BX7" s="38">
        <v>65.39</v>
      </c>
      <c r="BY7" s="38">
        <v>65.37</v>
      </c>
      <c r="BZ7" s="38">
        <v>68.11</v>
      </c>
      <c r="CA7" s="38">
        <v>60.94</v>
      </c>
      <c r="CB7" s="38">
        <v>169.42</v>
      </c>
      <c r="CC7" s="38">
        <v>150</v>
      </c>
      <c r="CD7" s="38">
        <v>150</v>
      </c>
      <c r="CE7" s="38">
        <v>150</v>
      </c>
      <c r="CF7" s="38">
        <v>142.19999999999999</v>
      </c>
      <c r="CG7" s="38">
        <v>246.66</v>
      </c>
      <c r="CH7" s="38">
        <v>227.43</v>
      </c>
      <c r="CI7" s="38">
        <v>230.88</v>
      </c>
      <c r="CJ7" s="38">
        <v>228.99</v>
      </c>
      <c r="CK7" s="38">
        <v>222.41</v>
      </c>
      <c r="CL7" s="38">
        <v>253.04</v>
      </c>
      <c r="CM7" s="38">
        <v>83.94</v>
      </c>
      <c r="CN7" s="38">
        <v>87.67</v>
      </c>
      <c r="CO7" s="38">
        <v>82.19</v>
      </c>
      <c r="CP7" s="38">
        <v>82.78</v>
      </c>
      <c r="CQ7" s="38">
        <v>87.83</v>
      </c>
      <c r="CR7" s="38">
        <v>56</v>
      </c>
      <c r="CS7" s="38">
        <v>56.01</v>
      </c>
      <c r="CT7" s="38">
        <v>56.72</v>
      </c>
      <c r="CU7" s="38">
        <v>54.06</v>
      </c>
      <c r="CV7" s="38">
        <v>55.26</v>
      </c>
      <c r="CW7" s="38">
        <v>54.84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89.51</v>
      </c>
      <c r="DD7" s="38">
        <v>89.77</v>
      </c>
      <c r="DE7" s="38">
        <v>90.04</v>
      </c>
      <c r="DF7" s="38">
        <v>90.11</v>
      </c>
      <c r="DG7" s="38">
        <v>90.52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0.44</v>
      </c>
      <c r="EL7" s="38">
        <v>0.04</v>
      </c>
      <c r="EM7" s="38">
        <v>0.02</v>
      </c>
      <c r="EN7" s="38">
        <v>0.02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113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2021-12-03T07:57:51Z</dcterms:created>
  <dcterms:modified xsi:type="dcterms:W3CDTF">2022-02-01T05:47:34Z</dcterms:modified>
  <cp:category/>
</cp:coreProperties>
</file>