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5農集\"/>
    </mc:Choice>
  </mc:AlternateContent>
  <workbookProtection workbookAlgorithmName="SHA-512" workbookHashValue="IYQRNrgdNtiU83ahOtX2q2OvQCuJJ8A6kMM9fhYr1Iht5hei5NJvJokkciSDnkr50XPYszt3MPTQi2YBHF5IUQ==" workbookSaltValue="AwklUO3PuhQoYTO6QPwUuA=="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AL10" i="4"/>
  <c r="AD10" i="4"/>
  <c r="AL8" i="4"/>
  <c r="I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<sst xmlns="http://schemas.openxmlformats.org/spreadsheetml/2006/main" count="231" uniqueCount="117">
  <si>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</si>
  <si>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</si>
  <si>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</si>
  <si>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</si>
  <si>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</si>
  <si>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</si>
  <si>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</si>
  <si>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</si>
  <si>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</si>
  <si>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</si>
  <si>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</si>
  <si>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</si>
  <si>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</si>
  <si>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</si>
  <si>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</si>
  <si>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</si>
  <si>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</si>
  <si>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</si>
  <si>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</si>
  <si>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</si>
  <si>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</si>
  <si>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</si>
  <si>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</si>
  <si>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</si>
  <si>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</si>
  <si>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</si>
  <si>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</si>
  <si>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</si>
  <si>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</si>
  <si>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</si>
  <si>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</si>
  <si>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</si>
  <si>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</si>
  <si>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</si>
  <si>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</si>
  <si>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</si>
  <si>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</si>
  <si>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</si>
  <si>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</si>
  <si>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</si>
  <si>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</si>
  <si>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</si>
  <si>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</si>
  <si>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</si>
  <si>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</si>
  <si>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</si>
  <si>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</si>
  <si>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</si>
  <si>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</si>
  <si>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</si>
  <si>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</si>
  <si>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</si>
  <si>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</si>
  <si>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</si>
  <si>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</si>
  <si>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</si>
  <si>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</si>
  <si>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</si>
  <si>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</si>
  <si>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</si>
  <si>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</si>
  <si>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</si>
  <si>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</si>
  <si>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</si>
  <si>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</si>
  <si>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</si>
  <si>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</si>
  <si>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</si>
  <si>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</si>
  <si>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</si>
  <si>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</si>
  <si>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</si>
  <si>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</si>
  <si>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</si>
  <si>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</si>
  <si>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</si>
  <si>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</si>
  <si>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</si>
  <si>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</si>
  <si>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</si>
  <si>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</si>
  <si>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</si>
  <si>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</si>
  <si>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</si>
  <si>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</si>
  <si>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</si>
  <si>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</si>
  <si>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</si>
  <si>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</si>
  <si>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</si>
  <si>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</si>
  <si>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</si>
  <si>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</si>
  <si>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</si>
  <si>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</si>
  <si>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</si>
  <si>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</si>
  <si>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</si>
  <si>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</si>
  <si>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</si>
  <si>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</si>
  <si>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</si>
  <si>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</si>
  <si>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</si>
  <si>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</si>
  <si>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</si>
  <si>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</si>
  <si>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</si>
  <si>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</si>
  <si>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</si>
  <si>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</si>
  <si>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</si>
  <si>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</si>
  <si>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</si>
  <si>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経常収支比率が4年連続で100%を超え、累積欠損金も減少している。また、汚水処理原価については低い水準で推移しており、経費回収率については100％を超えている。
　類似団体との比較では、概ね経営の健全性が保たれているとも言えるが、人口減少により経営を取り巻く環境は年々厳しくなっていることから、より効率的な事業運営を行っていく必要がある。</t>
    <rPh sb="9" eb="10">
      <t>ネン</t>
    </rPh>
    <rPh sb="10" eb="12">
      <t>レンゾク</t>
    </rPh>
    <rPh sb="21" eb="23">
      <t>ルイセキ</t>
    </rPh>
    <rPh sb="23" eb="26">
      <t>ケッソンキン</t>
    </rPh>
    <rPh sb="27" eb="29">
      <t>ゲンショウ</t>
    </rPh>
    <phoneticPr fontId="4"/>
  </si>
  <si>
    <t xml:space="preserve">　減価償却率は今のところ低く、管渠は比較的新しい状態ではあるが、ストックマネジメント計画に基づき、後年度における管渠更新投資の平準化に努める必要がある。           
              </t>
    <rPh sb="45" eb="46">
      <t>モト</t>
    </rPh>
    <phoneticPr fontId="4"/>
  </si>
  <si>
    <t>　管渠の老朽化が始まるまでに、さらなる経費の節減と使用料金の見直しにより、利益の確保、累積欠損金の解消に取り組み、早期に良好な経営状態となることが重要である。そのためには、将来の管渠更新や企業債の償還に備え、適切な規模の更新計画と財務計画を検討していく必要がある。
　なお本市においては、事業の効率化のため処理施設の統廃合を順次進めているところであり、更新費用の縮減により更なる経営の健全化を図っていくこととしている。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</si>
</sst>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DA-4420-A0FD-336C7B9EE7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68DA-4420-A0FD-336C7B9EE7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50.01</c:v>
                </c:pt>
                <c:pt idx="1">
                  <c:v>49.86</c:v>
                </c:pt>
                <c:pt idx="2">
                  <c:v>45.91</c:v>
                </c:pt>
                <c:pt idx="3">
                  <c:v>42.41</c:v>
                </c:pt>
                <c:pt idx="4">
                  <c:v>33.11</c:v>
                </c:pt>
              </c:numCache>
            </c:numRef>
          </c:val>
          <c:extLst>
            <c:ext xmlns:c16="http://schemas.microsoft.com/office/drawing/2014/chart" uri="{C3380CC4-5D6E-409C-BE32-E72D297353CC}">
              <c16:uniqueId val="{00000000-BA5B-447C-ACCB-44FF3FF090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BA5B-447C-ACCB-44FF3FF090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99.44</c:v>
                </c:pt>
                <c:pt idx="1">
                  <c:v>99.59</c:v>
                </c:pt>
                <c:pt idx="2">
                  <c:v>99.63</c:v>
                </c:pt>
                <c:pt idx="3">
                  <c:v>99.5</c:v>
                </c:pt>
                <c:pt idx="4">
                  <c:v>99.4</c:v>
                </c:pt>
              </c:numCache>
            </c:numRef>
          </c:val>
          <c:extLst>
            <c:ext xmlns:c16="http://schemas.microsoft.com/office/drawing/2014/chart" uri="{C3380CC4-5D6E-409C-BE32-E72D297353CC}">
              <c16:uniqueId val="{00000000-0E23-47EB-9D4A-9181C3115E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0E23-47EB-9D4A-9181C3115E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98.2</c:v>
                </c:pt>
                <c:pt idx="1">
                  <c:v>102.83</c:v>
                </c:pt>
                <c:pt idx="2">
                  <c:v>103.86</c:v>
                </c:pt>
                <c:pt idx="3">
                  <c:v>103.74</c:v>
                </c:pt>
                <c:pt idx="4">
                  <c:v>105.64</c:v>
                </c:pt>
              </c:numCache>
            </c:numRef>
          </c:val>
          <c:extLst>
            <c:ext xmlns:c16="http://schemas.microsoft.com/office/drawing/2014/chart" uri="{C3380CC4-5D6E-409C-BE32-E72D297353CC}">
              <c16:uniqueId val="{00000000-C30D-4374-A084-5EE098FBD3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97.34</c:v>
                </c:pt>
                <c:pt idx="1">
                  <c:v>100.99</c:v>
                </c:pt>
                <c:pt idx="2">
                  <c:v>101.27</c:v>
                </c:pt>
                <c:pt idx="3">
                  <c:v>101.91</c:v>
                </c:pt>
                <c:pt idx="4">
                  <c:v>103.09</c:v>
                </c:pt>
              </c:numCache>
            </c:numRef>
          </c:val>
          <c:smooth val="0"/>
          <c:extLst>
            <c:ext xmlns:c16="http://schemas.microsoft.com/office/drawing/2014/chart" uri="{C3380CC4-5D6E-409C-BE32-E72D297353CC}">
              <c16:uniqueId val="{00000001-C30D-4374-A084-5EE098FBD3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25.29</c:v>
                </c:pt>
                <c:pt idx="1">
                  <c:v>27.9</c:v>
                </c:pt>
                <c:pt idx="2">
                  <c:v>30.5</c:v>
                </c:pt>
                <c:pt idx="3">
                  <c:v>32.97</c:v>
                </c:pt>
                <c:pt idx="4">
                  <c:v>35.35</c:v>
                </c:pt>
              </c:numCache>
            </c:numRef>
          </c:val>
          <c:extLst>
            <c:ext xmlns:c16="http://schemas.microsoft.com/office/drawing/2014/chart" uri="{C3380CC4-5D6E-409C-BE32-E72D297353CC}">
              <c16:uniqueId val="{00000000-0126-4147-A032-0270422BBB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21.33</c:v>
                </c:pt>
                <c:pt idx="1">
                  <c:v>22.69</c:v>
                </c:pt>
                <c:pt idx="2">
                  <c:v>24.32</c:v>
                </c:pt>
                <c:pt idx="3">
                  <c:v>28.19</c:v>
                </c:pt>
                <c:pt idx="4">
                  <c:v>24.8</c:v>
                </c:pt>
              </c:numCache>
            </c:numRef>
          </c:val>
          <c:smooth val="0"/>
          <c:extLst>
            <c:ext xmlns:c16="http://schemas.microsoft.com/office/drawing/2014/chart" uri="{C3380CC4-5D6E-409C-BE32-E72D297353CC}">
              <c16:uniqueId val="{00000001-0126-4147-A032-0270422BBB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8A-40C4-AB54-FCB560D6C72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88A-40C4-AB54-FCB560D6C72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73.28</c:v>
                </c:pt>
                <c:pt idx="1">
                  <c:v>63.35</c:v>
                </c:pt>
                <c:pt idx="2">
                  <c:v>56.47</c:v>
                </c:pt>
                <c:pt idx="3">
                  <c:v>50.66</c:v>
                </c:pt>
                <c:pt idx="4">
                  <c:v>34.869999999999997</c:v>
                </c:pt>
              </c:numCache>
            </c:numRef>
          </c:val>
          <c:extLst>
            <c:ext xmlns:c16="http://schemas.microsoft.com/office/drawing/2014/chart" uri="{C3380CC4-5D6E-409C-BE32-E72D297353CC}">
              <c16:uniqueId val="{00000000-3501-4609-B504-B93BB8A8675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148.37</c:v>
                </c:pt>
                <c:pt idx="1">
                  <c:v>149.02000000000001</c:v>
                </c:pt>
                <c:pt idx="2">
                  <c:v>137.09</c:v>
                </c:pt>
                <c:pt idx="3">
                  <c:v>127.98</c:v>
                </c:pt>
                <c:pt idx="4">
                  <c:v>101.24</c:v>
                </c:pt>
              </c:numCache>
            </c:numRef>
          </c:val>
          <c:smooth val="0"/>
          <c:extLst>
            <c:ext xmlns:c16="http://schemas.microsoft.com/office/drawing/2014/chart" uri="{C3380CC4-5D6E-409C-BE32-E72D297353CC}">
              <c16:uniqueId val="{00000001-3501-4609-B504-B93BB8A8675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53.24</c:v>
                </c:pt>
                <c:pt idx="1">
                  <c:v>69.22</c:v>
                </c:pt>
                <c:pt idx="2">
                  <c:v>71.44</c:v>
                </c:pt>
                <c:pt idx="3">
                  <c:v>63.5</c:v>
                </c:pt>
                <c:pt idx="4">
                  <c:v>65.16</c:v>
                </c:pt>
              </c:numCache>
            </c:numRef>
          </c:val>
          <c:extLst>
            <c:ext xmlns:c16="http://schemas.microsoft.com/office/drawing/2014/chart" uri="{C3380CC4-5D6E-409C-BE32-E72D297353CC}">
              <c16:uniqueId val="{00000000-77B1-4249-97A8-65B04F4B424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40.78</c:v>
                </c:pt>
                <c:pt idx="1">
                  <c:v>38.119999999999997</c:v>
                </c:pt>
                <c:pt idx="2">
                  <c:v>43.5</c:v>
                </c:pt>
                <c:pt idx="3">
                  <c:v>44.14</c:v>
                </c:pt>
                <c:pt idx="4">
                  <c:v>37.24</c:v>
                </c:pt>
              </c:numCache>
            </c:numRef>
          </c:val>
          <c:smooth val="0"/>
          <c:extLst>
            <c:ext xmlns:c16="http://schemas.microsoft.com/office/drawing/2014/chart" uri="{C3380CC4-5D6E-409C-BE32-E72D297353CC}">
              <c16:uniqueId val="{00000001-77B1-4249-97A8-65B04F4B424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206.34</c:v>
                </c:pt>
                <c:pt idx="1">
                  <c:v>248.28</c:v>
                </c:pt>
                <c:pt idx="2">
                  <c:v>350.74</c:v>
                </c:pt>
                <c:pt idx="3">
                  <c:v>288.77</c:v>
                </c:pt>
                <c:pt idx="4">
                  <c:v>314.72000000000003</c:v>
                </c:pt>
              </c:numCache>
            </c:numRef>
          </c:val>
          <c:extLst>
            <c:ext xmlns:c16="http://schemas.microsoft.com/office/drawing/2014/chart" uri="{C3380CC4-5D6E-409C-BE32-E72D297353CC}">
              <c16:uniqueId val="{00000000-CEA5-475B-BD48-2B50A3728C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CEA5-475B-BD48-2B50A3728C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122.53</c:v>
                </c:pt>
                <c:pt idx="1">
                  <c:v>100</c:v>
                </c:pt>
                <c:pt idx="2">
                  <c:v>100</c:v>
                </c:pt>
                <c:pt idx="3">
                  <c:v>100</c:v>
                </c:pt>
                <c:pt idx="4">
                  <c:v>100</c:v>
                </c:pt>
              </c:numCache>
            </c:numRef>
          </c:val>
          <c:extLst>
            <c:ext xmlns:c16="http://schemas.microsoft.com/office/drawing/2014/chart" uri="{C3380CC4-5D6E-409C-BE32-E72D297353CC}">
              <c16:uniqueId val="{00000000-B6DA-4109-A3B5-78D1EB04E0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B6DA-4109-A3B5-78D1EB04E0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109.71</c:v>
                </c:pt>
                <c:pt idx="1">
                  <c:v>131.08000000000001</c:v>
                </c:pt>
                <c:pt idx="2">
                  <c:v>138.35</c:v>
                </c:pt>
                <c:pt idx="3">
                  <c:v>132.82</c:v>
                </c:pt>
                <c:pt idx="4">
                  <c:v>132.34</c:v>
                </c:pt>
              </c:numCache>
            </c:numRef>
          </c:val>
          <c:extLst>
            <c:ext xmlns:c16="http://schemas.microsoft.com/office/drawing/2014/chart" uri="{C3380CC4-5D6E-409C-BE32-E72D297353CC}">
              <c16:uniqueId val="{00000000-A46E-4132-B3F2-3EFDFEFBBBE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A46E-4132-B3F2-3EFDFEFBBBE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白山市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113496</v>
      </c>
      <c r="AM8" s="69"/>
      <c r="AN8" s="69"/>
      <c r="AO8" s="69"/>
      <c r="AP8" s="69"/>
      <c r="AQ8" s="69"/>
      <c r="AR8" s="69"/>
      <c r="AS8" s="69"/>
      <c r="AT8" s="68">
        <f>データ!T6</f>
        <v>754.93</v>
      </c>
      <c r="AU8" s="68"/>
      <c r="AV8" s="68"/>
      <c r="AW8" s="68"/>
      <c r="AX8" s="68"/>
      <c r="AY8" s="68"/>
      <c r="AZ8" s="68"/>
      <c r="BA8" s="68"/>
      <c r="BB8" s="68">
        <f>データ!U6</f>
        <v>150.34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60.24</v>
      </c>
      <c r="J10" s="68"/>
      <c r="K10" s="68"/>
      <c r="L10" s="68"/>
      <c r="M10" s="68"/>
      <c r="N10" s="68"/>
      <c r="O10" s="68"/>
      <c r="P10" s="68">
        <f>データ!P6</f>
        <v>6</v>
      </c>
      <c r="Q10" s="68"/>
      <c r="R10" s="68"/>
      <c r="S10" s="68"/>
      <c r="T10" s="68"/>
      <c r="U10" s="68"/>
      <c r="V10" s="68"/>
      <c r="W10" s="68">
        <f>データ!Q6</f>
        <v>89.17</v>
      </c>
      <c r="X10" s="68"/>
      <c r="Y10" s="68"/>
      <c r="Z10" s="68"/>
      <c r="AA10" s="68"/>
      <c r="AB10" s="68"/>
      <c r="AC10" s="68"/>
      <c r="AD10" s="69">
        <f>データ!R6</f>
        <v>2662</v>
      </c>
      <c r="AE10" s="69"/>
      <c r="AF10" s="69"/>
      <c r="AG10" s="69"/>
      <c r="AH10" s="69"/>
      <c r="AI10" s="69"/>
      <c r="AJ10" s="69"/>
      <c r="AK10" s="2"/>
      <c r="AL10" s="69">
        <f>データ!V6</f>
        <v>6806</v>
      </c>
      <c r="AM10" s="69"/>
      <c r="AN10" s="69"/>
      <c r="AO10" s="69"/>
      <c r="AP10" s="69"/>
      <c r="AQ10" s="69"/>
      <c r="AR10" s="69"/>
      <c r="AS10" s="69"/>
      <c r="AT10" s="68">
        <f>データ!W6</f>
        <v>3.02</v>
      </c>
      <c r="AU10" s="68"/>
      <c r="AV10" s="68"/>
      <c r="AW10" s="68"/>
      <c r="AX10" s="68"/>
      <c r="AY10" s="68"/>
      <c r="AZ10" s="68"/>
      <c r="BA10" s="68"/>
      <c r="BB10" s="68">
        <f>データ!X6</f>
        <v>2253.64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HT49Ms79uLE0Hi1ggbTYRatLRdUj6qyDZQJSw4zzpYa8Z76JFyKJY18iyobOB6UV7RotU/KEkJ+vU4P2SN08XQ==" saltValue="T4uN9k109baic2kTf7QE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172103</v>
      </c>
      <c r="D6" s="33">
        <f t="shared" si="3"/>
        <v>46</v>
      </c>
      <c r="E6" s="33">
        <f t="shared" si="3"/>
        <v>17</v>
      </c>
      <c r="F6" s="33">
        <f t="shared" si="3"/>
        <v>5</v>
      </c>
      <c r="G6" s="33">
        <f t="shared" si="3"/>
        <v>0</v>
      </c>
      <c r="H6" s="33" t="str">
        <f t="shared" si="3"/>
        <v>石川県　白山市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60.24</v>
      </c>
      <c r="P6" s="34">
        <f t="shared" si="3"/>
        <v>6</v>
      </c>
      <c r="Q6" s="34">
        <f t="shared" si="3"/>
        <v>89.17</v>
      </c>
      <c r="R6" s="34">
        <f t="shared" si="3"/>
        <v>2662</v>
      </c>
      <c r="S6" s="34">
        <f t="shared" si="3"/>
        <v>113496</v>
      </c>
      <c r="T6" s="34">
        <f t="shared" si="3"/>
        <v>754.93</v>
      </c>
      <c r="U6" s="34">
        <f t="shared" si="3"/>
        <v>150.34</v>
      </c>
      <c r="V6" s="34">
        <f t="shared" si="3"/>
        <v>6806</v>
      </c>
      <c r="W6" s="34">
        <f t="shared" si="3"/>
        <v>3.02</v>
      </c>
      <c r="X6" s="34">
        <f t="shared" si="3"/>
        <v>2253.64</v>
      </c>
      <c r="Y6" s="35">
        <f>IF(Y7="",NA(),Y7)</f>
        <v>98.2</v>
      </c>
      <c r="Z6" s="35">
        <f t="shared" ref="Z6:AH6" si="4">IF(Z7="",NA(),Z7)</f>
        <v>102.83</v>
      </c>
      <c r="AA6" s="35">
        <f t="shared" si="4"/>
        <v>103.86</v>
      </c>
      <c r="AB6" s="35">
        <f t="shared" si="4"/>
        <v>103.74</v>
      </c>
      <c r="AC6" s="35">
        <f t="shared" si="4"/>
        <v>105.64</v>
      </c>
      <c r="AD6" s="35">
        <f t="shared" si="4"/>
        <v>97.34</v>
      </c>
      <c r="AE6" s="35">
        <f t="shared" si="4"/>
        <v>100.99</v>
      </c>
      <c r="AF6" s="35">
        <f t="shared" si="4"/>
        <v>101.27</v>
      </c>
      <c r="AG6" s="35">
        <f t="shared" si="4"/>
        <v>101.91</v>
      </c>
      <c r="AH6" s="35">
        <f t="shared" si="4"/>
        <v>103.09</v>
      </c>
      <c r="AI6" s="34" t="str">
        <f>IF(AI7="","",IF(AI7="-","【-】","【"&amp;SUBSTITUTE(TEXT(AI7,"#,##0.00"),"-","△")&amp;"】"))</f>
        <v>【104.99】</v>
      </c>
      <c r="AJ6" s="35">
        <f>IF(AJ7="",NA(),AJ7)</f>
        <v>73.28</v>
      </c>
      <c r="AK6" s="35">
        <f t="shared" ref="AK6:AS6" si="5">IF(AK7="",NA(),AK7)</f>
        <v>63.35</v>
      </c>
      <c r="AL6" s="35">
        <f t="shared" si="5"/>
        <v>56.47</v>
      </c>
      <c r="AM6" s="35">
        <f t="shared" si="5"/>
        <v>50.66</v>
      </c>
      <c r="AN6" s="35">
        <f t="shared" si="5"/>
        <v>34.869999999999997</v>
      </c>
      <c r="AO6" s="35">
        <f t="shared" si="5"/>
        <v>148.37</v>
      </c>
      <c r="AP6" s="35">
        <f t="shared" si="5"/>
        <v>149.02000000000001</v>
      </c>
      <c r="AQ6" s="35">
        <f t="shared" si="5"/>
        <v>137.09</v>
      </c>
      <c r="AR6" s="35">
        <f t="shared" si="5"/>
        <v>127.98</v>
      </c>
      <c r="AS6" s="35">
        <f t="shared" si="5"/>
        <v>101.24</v>
      </c>
      <c r="AT6" s="34" t="str">
        <f>IF(AT7="","",IF(AT7="-","【-】","【"&amp;SUBSTITUTE(TEXT(AT7,"#,##0.00"),"-","△")&amp;"】"))</f>
        <v>【121.19】</v>
      </c>
      <c r="AU6" s="35">
        <f>IF(AU7="",NA(),AU7)</f>
        <v>53.24</v>
      </c>
      <c r="AV6" s="35">
        <f t="shared" ref="AV6:BD6" si="6">IF(AV7="",NA(),AV7)</f>
        <v>69.22</v>
      </c>
      <c r="AW6" s="35">
        <f t="shared" si="6"/>
        <v>71.44</v>
      </c>
      <c r="AX6" s="35">
        <f t="shared" si="6"/>
        <v>63.5</v>
      </c>
      <c r="AY6" s="35">
        <f t="shared" si="6"/>
        <v>65.16</v>
      </c>
      <c r="AZ6" s="35">
        <f t="shared" si="6"/>
        <v>40.78</v>
      </c>
      <c r="BA6" s="35">
        <f t="shared" si="6"/>
        <v>38.119999999999997</v>
      </c>
      <c r="BB6" s="35">
        <f t="shared" si="6"/>
        <v>43.5</v>
      </c>
      <c r="BC6" s="35">
        <f t="shared" si="6"/>
        <v>44.14</v>
      </c>
      <c r="BD6" s="35">
        <f t="shared" si="6"/>
        <v>37.24</v>
      </c>
      <c r="BE6" s="34" t="str">
        <f>IF(BE7="","",IF(BE7="-","【-】","【"&amp;SUBSTITUTE(TEXT(BE7,"#,##0.00"),"-","△")&amp;"】"))</f>
        <v>【32.80】</v>
      </c>
      <c r="BF6" s="35">
        <f>IF(BF7="",NA(),BF7)</f>
        <v>206.34</v>
      </c>
      <c r="BG6" s="35">
        <f t="shared" ref="BG6:BO6" si="7">IF(BG7="",NA(),BG7)</f>
        <v>248.28</v>
      </c>
      <c r="BH6" s="35">
        <f t="shared" si="7"/>
        <v>350.74</v>
      </c>
      <c r="BI6" s="35">
        <f t="shared" si="7"/>
        <v>288.77</v>
      </c>
      <c r="BJ6" s="35">
        <f t="shared" si="7"/>
        <v>314.72000000000003</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122.53</v>
      </c>
      <c r="BR6" s="35">
        <f t="shared" ref="BR6:BZ6" si="8">IF(BR7="",NA(),BR7)</f>
        <v>100</v>
      </c>
      <c r="BS6" s="35">
        <f t="shared" si="8"/>
        <v>100</v>
      </c>
      <c r="BT6" s="35">
        <f t="shared" si="8"/>
        <v>100</v>
      </c>
      <c r="BU6" s="35">
        <f t="shared" si="8"/>
        <v>100</v>
      </c>
      <c r="BV6" s="35">
        <f t="shared" si="8"/>
        <v>59.83</v>
      </c>
      <c r="BW6" s="35">
        <f t="shared" si="8"/>
        <v>65.33</v>
      </c>
      <c r="BX6" s="35">
        <f t="shared" si="8"/>
        <v>65.39</v>
      </c>
      <c r="BY6" s="35">
        <f t="shared" si="8"/>
        <v>65.37</v>
      </c>
      <c r="BZ6" s="35">
        <f t="shared" si="8"/>
        <v>68.11</v>
      </c>
      <c r="CA6" s="34" t="str">
        <f>IF(CA7="","",IF(CA7="-","【-】","【"&amp;SUBSTITUTE(TEXT(CA7,"#,##0.00"),"-","△")&amp;"】"))</f>
        <v>【60.94】</v>
      </c>
      <c r="CB6" s="35">
        <f>IF(CB7="",NA(),CB7)</f>
        <v>109.71</v>
      </c>
      <c r="CC6" s="35">
        <f t="shared" ref="CC6:CK6" si="9">IF(CC7="",NA(),CC7)</f>
        <v>131.08000000000001</v>
      </c>
      <c r="CD6" s="35">
        <f t="shared" si="9"/>
        <v>138.35</v>
      </c>
      <c r="CE6" s="35">
        <f t="shared" si="9"/>
        <v>132.82</v>
      </c>
      <c r="CF6" s="35">
        <f t="shared" si="9"/>
        <v>132.34</v>
      </c>
      <c r="CG6" s="35">
        <f t="shared" si="9"/>
        <v>246.66</v>
      </c>
      <c r="CH6" s="35">
        <f t="shared" si="9"/>
        <v>227.43</v>
      </c>
      <c r="CI6" s="35">
        <f t="shared" si="9"/>
        <v>230.88</v>
      </c>
      <c r="CJ6" s="35">
        <f t="shared" si="9"/>
        <v>228.99</v>
      </c>
      <c r="CK6" s="35">
        <f t="shared" si="9"/>
        <v>222.41</v>
      </c>
      <c r="CL6" s="34" t="str">
        <f>IF(CL7="","",IF(CL7="-","【-】","【"&amp;SUBSTITUTE(TEXT(CL7,"#,##0.00"),"-","△")&amp;"】"))</f>
        <v>【253.04】</v>
      </c>
      <c r="CM6" s="35">
        <f>IF(CM7="",NA(),CM7)</f>
        <v>50.01</v>
      </c>
      <c r="CN6" s="35">
        <f t="shared" ref="CN6:CV6" si="10">IF(CN7="",NA(),CN7)</f>
        <v>49.86</v>
      </c>
      <c r="CO6" s="35">
        <f t="shared" si="10"/>
        <v>45.91</v>
      </c>
      <c r="CP6" s="35">
        <f t="shared" si="10"/>
        <v>42.41</v>
      </c>
      <c r="CQ6" s="35">
        <f t="shared" si="10"/>
        <v>33.11</v>
      </c>
      <c r="CR6" s="35">
        <f t="shared" si="10"/>
        <v>56</v>
      </c>
      <c r="CS6" s="35">
        <f t="shared" si="10"/>
        <v>56.01</v>
      </c>
      <c r="CT6" s="35">
        <f t="shared" si="10"/>
        <v>56.72</v>
      </c>
      <c r="CU6" s="35">
        <f t="shared" si="10"/>
        <v>54.06</v>
      </c>
      <c r="CV6" s="35">
        <f t="shared" si="10"/>
        <v>55.26</v>
      </c>
      <c r="CW6" s="34" t="str">
        <f>IF(CW7="","",IF(CW7="-","【-】","【"&amp;SUBSTITUTE(TEXT(CW7,"#,##0.00"),"-","△")&amp;"】"))</f>
        <v>【54.84】</v>
      </c>
      <c r="CX6" s="35">
        <f>IF(CX7="",NA(),CX7)</f>
        <v>99.44</v>
      </c>
      <c r="CY6" s="35">
        <f t="shared" ref="CY6:DG6" si="11">IF(CY7="",NA(),CY7)</f>
        <v>99.59</v>
      </c>
      <c r="CZ6" s="35">
        <f t="shared" si="11"/>
        <v>99.63</v>
      </c>
      <c r="DA6" s="35">
        <f t="shared" si="11"/>
        <v>99.5</v>
      </c>
      <c r="DB6" s="35">
        <f t="shared" si="11"/>
        <v>99.4</v>
      </c>
      <c r="DC6" s="35">
        <f t="shared" si="11"/>
        <v>89.51</v>
      </c>
      <c r="DD6" s="35">
        <f t="shared" si="11"/>
        <v>89.77</v>
      </c>
      <c r="DE6" s="35">
        <f t="shared" si="11"/>
        <v>90.04</v>
      </c>
      <c r="DF6" s="35">
        <f t="shared" si="11"/>
        <v>90.11</v>
      </c>
      <c r="DG6" s="35">
        <f t="shared" si="11"/>
        <v>90.52</v>
      </c>
      <c r="DH6" s="34" t="str">
        <f>IF(DH7="","",IF(DH7="-","【-】","【"&amp;SUBSTITUTE(TEXT(DH7,"#,##0.00"),"-","△")&amp;"】"))</f>
        <v>【86.60】</v>
      </c>
      <c r="DI6" s="35">
        <f>IF(DI7="",NA(),DI7)</f>
        <v>25.29</v>
      </c>
      <c r="DJ6" s="35">
        <f t="shared" ref="DJ6:DR6" si="12">IF(DJ7="",NA(),DJ7)</f>
        <v>27.9</v>
      </c>
      <c r="DK6" s="35">
        <f t="shared" si="12"/>
        <v>30.5</v>
      </c>
      <c r="DL6" s="35">
        <f t="shared" si="12"/>
        <v>32.97</v>
      </c>
      <c r="DM6" s="35">
        <f t="shared" si="12"/>
        <v>35.35</v>
      </c>
      <c r="DN6" s="35">
        <f t="shared" si="12"/>
        <v>21.33</v>
      </c>
      <c r="DO6" s="35">
        <f t="shared" si="12"/>
        <v>22.69</v>
      </c>
      <c r="DP6" s="35">
        <f t="shared" si="12"/>
        <v>24.32</v>
      </c>
      <c r="DQ6" s="35">
        <f t="shared" si="12"/>
        <v>28.19</v>
      </c>
      <c r="DR6" s="35">
        <f t="shared" si="12"/>
        <v>24.8</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0.44</v>
      </c>
      <c r="EL6" s="35">
        <f t="shared" si="14"/>
        <v>0.04</v>
      </c>
      <c r="EM6" s="35">
        <f t="shared" si="14"/>
        <v>0.02</v>
      </c>
      <c r="EN6" s="35">
        <f t="shared" si="14"/>
        <v>0.02</v>
      </c>
      <c r="EO6" s="34" t="str">
        <f>IF(EO7="","",IF(EO7="-","【-】","【"&amp;SUBSTITUTE(TEXT(EO7,"#,##0.00"),"-","△")&amp;"】"))</f>
        <v>【0.16】</v>
      </c>
    </row>
    <row r="7" spans="1:148" s="36" customFormat="1" x14ac:dyDescent="0.15">
      <c r="A7" s="28"/>
      <c r="B7" s="37">
        <v>2020</v>
      </c>
      <c r="C7" s="37">
        <v>172103</v>
      </c>
      <c r="D7" s="37">
        <v>46</v>
      </c>
      <c r="E7" s="37">
        <v>17</v>
      </c>
      <c r="F7" s="37">
        <v>5</v>
      </c>
      <c r="G7" s="37">
        <v>0</v>
      </c>
      <c r="H7" s="37" t="s">
        <v>95</v>
      </c>
      <c r="I7" s="37" t="s">
        <v>96</v>
      </c>
      <c r="J7" s="37" t="s">
        <v>97</v>
      </c>
      <c r="K7" s="37" t="s">
        <v>98</v>
      </c>
      <c r="L7" s="37" t="s">
        <v>99</v>
      </c>
      <c r="M7" s="37" t="s">
        <v>100</v>
      </c>
      <c r="N7" s="38" t="s">
        <v>101</v>
      </c>
      <c r="O7" s="38">
        <v>60.24</v>
      </c>
      <c r="P7" s="38">
        <v>6</v>
      </c>
      <c r="Q7" s="38">
        <v>89.17</v>
      </c>
      <c r="R7" s="38">
        <v>2662</v>
      </c>
      <c r="S7" s="38">
        <v>113496</v>
      </c>
      <c r="T7" s="38">
        <v>754.93</v>
      </c>
      <c r="U7" s="38">
        <v>150.34</v>
      </c>
      <c r="V7" s="38">
        <v>6806</v>
      </c>
      <c r="W7" s="38">
        <v>3.02</v>
      </c>
      <c r="X7" s="38">
        <v>2253.64</v>
      </c>
      <c r="Y7" s="38">
        <v>98.2</v>
      </c>
      <c r="Z7" s="38">
        <v>102.83</v>
      </c>
      <c r="AA7" s="38">
        <v>103.86</v>
      </c>
      <c r="AB7" s="38">
        <v>103.74</v>
      </c>
      <c r="AC7" s="38">
        <v>105.64</v>
      </c>
      <c r="AD7" s="38">
        <v>97.34</v>
      </c>
      <c r="AE7" s="38">
        <v>100.99</v>
      </c>
      <c r="AF7" s="38">
        <v>101.27</v>
      </c>
      <c r="AG7" s="38">
        <v>101.91</v>
      </c>
      <c r="AH7" s="38">
        <v>103.09</v>
      </c>
      <c r="AI7" s="38">
        <v>104.99</v>
      </c>
      <c r="AJ7" s="38">
        <v>73.28</v>
      </c>
      <c r="AK7" s="38">
        <v>63.35</v>
      </c>
      <c r="AL7" s="38">
        <v>56.47</v>
      </c>
      <c r="AM7" s="38">
        <v>50.66</v>
      </c>
      <c r="AN7" s="38">
        <v>34.869999999999997</v>
      </c>
      <c r="AO7" s="38">
        <v>148.37</v>
      </c>
      <c r="AP7" s="38">
        <v>149.02000000000001</v>
      </c>
      <c r="AQ7" s="38">
        <v>137.09</v>
      </c>
      <c r="AR7" s="38">
        <v>127.98</v>
      </c>
      <c r="AS7" s="38">
        <v>101.24</v>
      </c>
      <c r="AT7" s="38">
        <v>121.19</v>
      </c>
      <c r="AU7" s="38">
        <v>53.24</v>
      </c>
      <c r="AV7" s="38">
        <v>69.22</v>
      </c>
      <c r="AW7" s="38">
        <v>71.44</v>
      </c>
      <c r="AX7" s="38">
        <v>63.5</v>
      </c>
      <c r="AY7" s="38">
        <v>65.16</v>
      </c>
      <c r="AZ7" s="38">
        <v>40.78</v>
      </c>
      <c r="BA7" s="38">
        <v>38.119999999999997</v>
      </c>
      <c r="BB7" s="38">
        <v>43.5</v>
      </c>
      <c r="BC7" s="38">
        <v>44.14</v>
      </c>
      <c r="BD7" s="38">
        <v>37.24</v>
      </c>
      <c r="BE7" s="38">
        <v>32.799999999999997</v>
      </c>
      <c r="BF7" s="38">
        <v>206.34</v>
      </c>
      <c r="BG7" s="38">
        <v>248.28</v>
      </c>
      <c r="BH7" s="38">
        <v>350.74</v>
      </c>
      <c r="BI7" s="38">
        <v>288.77</v>
      </c>
      <c r="BJ7" s="38">
        <v>314.72000000000003</v>
      </c>
      <c r="BK7" s="38">
        <v>685.34</v>
      </c>
      <c r="BL7" s="38">
        <v>684.74</v>
      </c>
      <c r="BM7" s="38">
        <v>654.91999999999996</v>
      </c>
      <c r="BN7" s="38">
        <v>654.71</v>
      </c>
      <c r="BO7" s="38">
        <v>783.8</v>
      </c>
      <c r="BP7" s="38">
        <v>832.52</v>
      </c>
      <c r="BQ7" s="38">
        <v>122.53</v>
      </c>
      <c r="BR7" s="38">
        <v>100</v>
      </c>
      <c r="BS7" s="38">
        <v>100</v>
      </c>
      <c r="BT7" s="38">
        <v>100</v>
      </c>
      <c r="BU7" s="38">
        <v>100</v>
      </c>
      <c r="BV7" s="38">
        <v>59.83</v>
      </c>
      <c r="BW7" s="38">
        <v>65.33</v>
      </c>
      <c r="BX7" s="38">
        <v>65.39</v>
      </c>
      <c r="BY7" s="38">
        <v>65.37</v>
      </c>
      <c r="BZ7" s="38">
        <v>68.11</v>
      </c>
      <c r="CA7" s="38">
        <v>60.94</v>
      </c>
      <c r="CB7" s="38">
        <v>109.71</v>
      </c>
      <c r="CC7" s="38">
        <v>131.08000000000001</v>
      </c>
      <c r="CD7" s="38">
        <v>138.35</v>
      </c>
      <c r="CE7" s="38">
        <v>132.82</v>
      </c>
      <c r="CF7" s="38">
        <v>132.34</v>
      </c>
      <c r="CG7" s="38">
        <v>246.66</v>
      </c>
      <c r="CH7" s="38">
        <v>227.43</v>
      </c>
      <c r="CI7" s="38">
        <v>230.88</v>
      </c>
      <c r="CJ7" s="38">
        <v>228.99</v>
      </c>
      <c r="CK7" s="38">
        <v>222.41</v>
      </c>
      <c r="CL7" s="38">
        <v>253.04</v>
      </c>
      <c r="CM7" s="38">
        <v>50.01</v>
      </c>
      <c r="CN7" s="38">
        <v>49.86</v>
      </c>
      <c r="CO7" s="38">
        <v>45.91</v>
      </c>
      <c r="CP7" s="38">
        <v>42.41</v>
      </c>
      <c r="CQ7" s="38">
        <v>33.11</v>
      </c>
      <c r="CR7" s="38">
        <v>56</v>
      </c>
      <c r="CS7" s="38">
        <v>56.01</v>
      </c>
      <c r="CT7" s="38">
        <v>56.72</v>
      </c>
      <c r="CU7" s="38">
        <v>54.06</v>
      </c>
      <c r="CV7" s="38">
        <v>55.26</v>
      </c>
      <c r="CW7" s="38">
        <v>54.84</v>
      </c>
      <c r="CX7" s="38">
        <v>99.44</v>
      </c>
      <c r="CY7" s="38">
        <v>99.59</v>
      </c>
      <c r="CZ7" s="38">
        <v>99.63</v>
      </c>
      <c r="DA7" s="38">
        <v>99.5</v>
      </c>
      <c r="DB7" s="38">
        <v>99.4</v>
      </c>
      <c r="DC7" s="38">
        <v>89.51</v>
      </c>
      <c r="DD7" s="38">
        <v>89.77</v>
      </c>
      <c r="DE7" s="38">
        <v>90.04</v>
      </c>
      <c r="DF7" s="38">
        <v>90.11</v>
      </c>
      <c r="DG7" s="38">
        <v>90.52</v>
      </c>
      <c r="DH7" s="38">
        <v>86.6</v>
      </c>
      <c r="DI7" s="38">
        <v>25.29</v>
      </c>
      <c r="DJ7" s="38">
        <v>27.9</v>
      </c>
      <c r="DK7" s="38">
        <v>30.5</v>
      </c>
      <c r="DL7" s="38">
        <v>32.97</v>
      </c>
      <c r="DM7" s="38">
        <v>35.35</v>
      </c>
      <c r="DN7" s="38">
        <v>21.33</v>
      </c>
      <c r="DO7" s="38">
        <v>22.69</v>
      </c>
      <c r="DP7" s="38">
        <v>24.32</v>
      </c>
      <c r="DQ7" s="38">
        <v>28.19</v>
      </c>
      <c r="DR7" s="38">
        <v>24.8</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0.05</v>
      </c>
      <c r="EK7" s="38">
        <v>0.44</v>
      </c>
      <c r="EL7" s="38">
        <v>0.04</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2022-01-13T01:48:35Z</cp:lastPrinted>
  <dcterms:created xsi:type="dcterms:W3CDTF">2021-12-03T07:31:31Z</dcterms:created>
  <dcterms:modified xsi:type="dcterms:W3CDTF">2022-01-21T01:03:00Z</dcterms:modified>
  <cp:category/>
</cp:coreProperties>
</file>