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preGWMIgACS85nnhuB+26Fh69warwF+vtQ5+RUOBpsffcmGflNHz2l/lJXJNCjGotlsx0EoejImIN7OYREcbiw==" workbookSaltValue="Vl8h3XlU3O+qDvYxvlAu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<sst xmlns="http://schemas.openxmlformats.org/spreadsheetml/2006/main" count="228" uniqueCount="113">
  <si>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</si>
  <si>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</si>
  <si>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</si>
  <si>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</si>
  <si>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</si>
  <si>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</si>
  <si>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</si>
  <si>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</si>
  <si>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</si>
  <si>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</si>
  <si>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</si>
  <si>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</si>
  <si>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</si>
  <si>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</si>
  <si>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</si>
  <si>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</si>
  <si>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</si>
  <si>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</si>
  <si>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</si>
  <si>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</si>
  <si>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</si>
  <si>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</si>
  <si>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</si>
  <si>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</si>
  <si>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</si>
  <si>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</si>
  <si>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</si>
  <si>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</si>
  <si>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</si>
  <si>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</si>
  <si>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</si>
  <si>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</si>
  <si>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</si>
  <si>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</si>
  <si>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</si>
  <si>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</si>
  <si>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</si>
  <si>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</si>
  <si>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</si>
  <si>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</si>
  <si>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</si>
  <si>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</si>
  <si>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</si>
  <si>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</si>
  <si>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</si>
  <si>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</si>
  <si>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</si>
  <si>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</si>
  <si>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</si>
  <si>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</si>
  <si>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</si>
  <si>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</si>
  <si>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</si>
  <si>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</si>
  <si>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</si>
  <si>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</si>
  <si>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</si>
  <si>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</si>
  <si>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</si>
  <si>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</si>
  <si>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</si>
  <si>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</si>
  <si>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</si>
  <si>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</si>
  <si>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</si>
  <si>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</si>
  <si>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</si>
  <si>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</si>
  <si>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</si>
  <si>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</si>
  <si>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</si>
  <si>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</si>
  <si>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</si>
  <si>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</si>
  <si>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</si>
  <si>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</si>
  <si>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</si>
  <si>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</si>
  <si>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</si>
  <si>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</si>
  <si>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</si>
  <si>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</si>
  <si>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</si>
  <si>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</si>
  <si>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</si>
  <si>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</si>
  <si>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</si>
  <si>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</si>
  <si>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</si>
  <si>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</si>
  <si>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</si>
  <si>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</si>
  <si>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</si>
  <si>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</si>
  <si>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</si>
  <si>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</si>
  <si>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</si>
  <si>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</si>
  <si>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</si>
  <si>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</si>
  <si>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</si>
  <si>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</si>
  <si>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</si>
  <si>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</si>
  <si>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</si>
  <si>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</si>
  <si>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</si>
  <si>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</si>
  <si>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</si>
  <si>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</si>
  <si>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更新により有形固定資産減価償却率については平均値を下回っている。しかし管路経年化率が上昇している状況であり、今後は補助金等を積極的に活用し、地域防災計画で避難所に指定されている管路を優先的に更新を進めていく予定である。
　またアセットマネジメントに基づき、計画的に施設の更新や廃止及び耐震化を順次進めていく。</t>
    <rPh sb="1" eb="3">
      <t>シセツ</t>
    </rPh>
    <rPh sb="4" eb="6">
      <t>コウシン</t>
    </rPh>
    <rPh sb="9" eb="11">
      <t>ユウケイ</t>
    </rPh>
    <rPh sb="11" eb="13">
      <t>コテイ</t>
    </rPh>
    <rPh sb="13" eb="15">
      <t>シサン</t>
    </rPh>
    <rPh sb="15" eb="17">
      <t>ゲンカ</t>
    </rPh>
    <rPh sb="17" eb="19">
      <t>ショウキャク</t>
    </rPh>
    <rPh sb="19" eb="20">
      <t>リツ</t>
    </rPh>
    <rPh sb="25" eb="27">
      <t>ヘイキン</t>
    </rPh>
    <rPh sb="27" eb="28">
      <t>チ</t>
    </rPh>
    <rPh sb="29" eb="31">
      <t>シタマワ</t>
    </rPh>
    <rPh sb="52" eb="54">
      <t>ジョウキョウ</t>
    </rPh>
    <rPh sb="58" eb="60">
      <t>コンゴ</t>
    </rPh>
    <rPh sb="128" eb="129">
      <t>モト</t>
    </rPh>
    <rPh sb="132" eb="135">
      <t>ケイカクテキ</t>
    </rPh>
    <rPh sb="136" eb="138">
      <t>シセツ</t>
    </rPh>
    <rPh sb="139" eb="141">
      <t>コウシン</t>
    </rPh>
    <rPh sb="142" eb="144">
      <t>ハイシ</t>
    </rPh>
    <rPh sb="144" eb="145">
      <t>オヨ</t>
    </rPh>
    <rPh sb="146" eb="149">
      <t>タイシンカ</t>
    </rPh>
    <rPh sb="150" eb="152">
      <t>ジュンジ</t>
    </rPh>
    <rPh sb="152" eb="153">
      <t>スス</t>
    </rPh>
    <phoneticPr fontId="4"/>
  </si>
  <si>
    <t xml:space="preserve">　全体的には、経営指標についてほぼ平均値を超えており、累積欠損金も発生していないため、概ね順調であると言える。今後は施設及び管路等の更新費用が増えるため、工事財源の確保等更なる経営改善を行う必要がある。
　現在、第3期包括的民間委託により住民サービス向上及び経費削減に努めているが、今後より一層の経営改善を図っていきたい。
</t>
    <rPh sb="1" eb="4">
      <t>ゼンタイテキ</t>
    </rPh>
    <rPh sb="7" eb="9">
      <t>ケイエイ</t>
    </rPh>
    <rPh sb="9" eb="11">
      <t>シヒョウ</t>
    </rPh>
    <rPh sb="17" eb="20">
      <t>ヘイキンチ</t>
    </rPh>
    <rPh sb="21" eb="22">
      <t>コ</t>
    </rPh>
    <rPh sb="27" eb="29">
      <t>ルイセキ</t>
    </rPh>
    <rPh sb="29" eb="32">
      <t>ケッソンキン</t>
    </rPh>
    <rPh sb="33" eb="35">
      <t>ハッセイ</t>
    </rPh>
    <rPh sb="43" eb="44">
      <t>オオム</t>
    </rPh>
    <rPh sb="45" eb="47">
      <t>ジュンチョウ</t>
    </rPh>
    <rPh sb="51" eb="52">
      <t>イ</t>
    </rPh>
    <rPh sb="55" eb="57">
      <t>コンゴ</t>
    </rPh>
    <rPh sb="58" eb="60">
      <t>シセツ</t>
    </rPh>
    <rPh sb="60" eb="61">
      <t>オヨ</t>
    </rPh>
    <rPh sb="62" eb="64">
      <t>カンロ</t>
    </rPh>
    <rPh sb="64" eb="65">
      <t>トウ</t>
    </rPh>
    <rPh sb="66" eb="68">
      <t>コウシン</t>
    </rPh>
    <rPh sb="68" eb="70">
      <t>ヒヨウ</t>
    </rPh>
    <rPh sb="77" eb="79">
      <t>コウジ</t>
    </rPh>
    <rPh sb="79" eb="81">
      <t>ザイゲン</t>
    </rPh>
    <rPh sb="82" eb="84">
      <t>カクホ</t>
    </rPh>
    <rPh sb="84" eb="85">
      <t>トウ</t>
    </rPh>
    <rPh sb="85" eb="86">
      <t>サラ</t>
    </rPh>
    <rPh sb="88" eb="90">
      <t>ケイエイ</t>
    </rPh>
    <rPh sb="90" eb="92">
      <t>カイゼン</t>
    </rPh>
    <rPh sb="93" eb="94">
      <t>オコナ</t>
    </rPh>
    <rPh sb="95" eb="97">
      <t>ヒツヨウ</t>
    </rPh>
    <rPh sb="103" eb="105">
      <t>ゲンザイ</t>
    </rPh>
    <rPh sb="106" eb="107">
      <t>ダイ</t>
    </rPh>
    <rPh sb="108" eb="109">
      <t>キ</t>
    </rPh>
    <rPh sb="119" eb="121">
      <t>ジュウミン</t>
    </rPh>
    <rPh sb="125" eb="127">
      <t>コウジョウ</t>
    </rPh>
    <rPh sb="127" eb="128">
      <t>オヨ</t>
    </rPh>
    <rPh sb="129" eb="131">
      <t>ケイヒ</t>
    </rPh>
    <rPh sb="131" eb="133">
      <t>サクゲン</t>
    </rPh>
    <rPh sb="134" eb="135">
      <t>ツト</t>
    </rPh>
    <rPh sb="141" eb="143">
      <t>コンゴ</t>
    </rPh>
    <rPh sb="145" eb="147">
      <t>イッソウ</t>
    </rPh>
    <rPh sb="148" eb="150">
      <t>ケイエイ</t>
    </rPh>
    <rPh sb="150" eb="152">
      <t>カイゼン</t>
    </rPh>
    <rPh sb="153" eb="154">
      <t>ハカ</t>
    </rPh>
    <phoneticPr fontId="4"/>
  </si>
  <si>
    <t>　全体的にほぼ適正な数値となっている。
　本年度は料金回収率が100％を下回っているが、新型コロナウイルス感染症拡大に伴う市民生活支援の為、基本料金を4ヶ月間免除したことによるものである。減額した給水収益分の一部については、一般会計より繰入を行っている。
　また、企業債残高対給水収益比率については平均値を超えているが、配水場施設等の更新に伴う企業債借入及び前掲の基本料金免除が理由である。
　今後も計画に基づき、実情に合った施設への改修を進めていく。</t>
    <rPh sb="1" eb="4">
      <t>ゼンタイテキ</t>
    </rPh>
    <rPh sb="7" eb="9">
      <t>テキセイ</t>
    </rPh>
    <rPh sb="10" eb="12">
      <t>スウチ</t>
    </rPh>
    <rPh sb="59" eb="60">
      <t>トモナ</t>
    </rPh>
    <rPh sb="61" eb="63">
      <t>シミン</t>
    </rPh>
    <rPh sb="68" eb="69">
      <t>タメ</t>
    </rPh>
    <rPh sb="79" eb="81">
      <t>メンジョ</t>
    </rPh>
    <rPh sb="94" eb="96">
      <t>ゲンガク</t>
    </rPh>
    <rPh sb="98" eb="100">
      <t>キュウスイ</t>
    </rPh>
    <rPh sb="100" eb="102">
      <t>シュウエキ</t>
    </rPh>
    <rPh sb="102" eb="103">
      <t>ブン</t>
    </rPh>
    <rPh sb="104" eb="106">
      <t>イチブ</t>
    </rPh>
    <rPh sb="112" eb="114">
      <t>イッパン</t>
    </rPh>
    <rPh sb="114" eb="116">
      <t>カイケイ</t>
    </rPh>
    <rPh sb="118" eb="120">
      <t>クリイレ</t>
    </rPh>
    <rPh sb="121" eb="122">
      <t>オコナ</t>
    </rPh>
    <rPh sb="132" eb="134">
      <t>キギョウ</t>
    </rPh>
    <rPh sb="134" eb="135">
      <t>サイ</t>
    </rPh>
    <rPh sb="135" eb="137">
      <t>ザンダカ</t>
    </rPh>
    <rPh sb="137" eb="138">
      <t>タイ</t>
    </rPh>
    <rPh sb="138" eb="140">
      <t>キュウスイ</t>
    </rPh>
    <rPh sb="140" eb="142">
      <t>シュウエキ</t>
    </rPh>
    <rPh sb="142" eb="144">
      <t>ヒリツ</t>
    </rPh>
    <rPh sb="149" eb="151">
      <t>ヘイキン</t>
    </rPh>
    <rPh sb="151" eb="152">
      <t>アタイ</t>
    </rPh>
    <rPh sb="153" eb="154">
      <t>コ</t>
    </rPh>
    <rPh sb="160" eb="162">
      <t>ハイスイ</t>
    </rPh>
    <rPh sb="162" eb="163">
      <t>ジョウ</t>
    </rPh>
    <rPh sb="163" eb="165">
      <t>シセツ</t>
    </rPh>
    <rPh sb="165" eb="166">
      <t>トウ</t>
    </rPh>
    <rPh sb="167" eb="169">
      <t>コウシン</t>
    </rPh>
    <rPh sb="170" eb="171">
      <t>トモナ</t>
    </rPh>
    <rPh sb="172" eb="174">
      <t>キギョウ</t>
    </rPh>
    <rPh sb="174" eb="175">
      <t>サイ</t>
    </rPh>
    <rPh sb="175" eb="177">
      <t>カリイレ</t>
    </rPh>
    <rPh sb="177" eb="178">
      <t>オヨ</t>
    </rPh>
    <rPh sb="179" eb="181">
      <t>ゼンケイ</t>
    </rPh>
    <rPh sb="182" eb="184">
      <t>キホン</t>
    </rPh>
    <rPh sb="184" eb="186">
      <t>リョウキン</t>
    </rPh>
    <rPh sb="186" eb="188">
      <t>メンジョ</t>
    </rPh>
    <rPh sb="189" eb="191">
      <t>リユウ</t>
    </rPh>
    <rPh sb="197" eb="199">
      <t>コンゴ</t>
    </rPh>
    <rPh sb="200" eb="202">
      <t>ケイカク</t>
    </rPh>
    <rPh sb="203" eb="204">
      <t>モト</t>
    </rPh>
    <rPh sb="207" eb="209">
      <t>ジツジョウ</t>
    </rPh>
    <rPh sb="210" eb="211">
      <t>ア</t>
    </rPh>
    <rPh sb="213" eb="215">
      <t>シセツ</t>
    </rPh>
    <rPh sb="217" eb="219">
      <t>カイシュウ</t>
    </rPh>
    <rPh sb="220" eb="22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</si>
</sst>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0.42</c:v>
                </c:pt>
                <c:pt idx="1">
                  <c:v>0.42</c:v>
                </c:pt>
                <c:pt idx="2">
                  <c:v>0.44</c:v>
                </c:pt>
                <c:pt idx="3">
                  <c:v>0.04</c:v>
                </c:pt>
                <c:pt idx="4">
                  <c:v>0.65</c:v>
                </c:pt>
              </c:numCache>
            </c:numRef>
          </c:val>
          <c:extLst>
            <c:ext xmlns:c16="http://schemas.microsoft.com/office/drawing/2014/chart" uri="{C3380CC4-5D6E-409C-BE32-E72D297353CC}">
              <c16:uniqueId val="{00000000-E773-4F44-B4F2-101691585F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773-4F44-B4F2-101691585F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58.47</c:v>
                </c:pt>
                <c:pt idx="1">
                  <c:v>59.76</c:v>
                </c:pt>
                <c:pt idx="2">
                  <c:v>58.52</c:v>
                </c:pt>
                <c:pt idx="3">
                  <c:v>74.05</c:v>
                </c:pt>
                <c:pt idx="4">
                  <c:v>74.790000000000006</c:v>
                </c:pt>
              </c:numCache>
            </c:numRef>
          </c:val>
          <c:extLst>
            <c:ext xmlns:c16="http://schemas.microsoft.com/office/drawing/2014/chart" uri="{C3380CC4-5D6E-409C-BE32-E72D297353CC}">
              <c16:uniqueId val="{00000000-6DE9-48DD-BA85-9E5C106D29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6DE9-48DD-BA85-9E5C106D29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95.41</c:v>
                </c:pt>
                <c:pt idx="1">
                  <c:v>95.62</c:v>
                </c:pt>
                <c:pt idx="2">
                  <c:v>96.1</c:v>
                </c:pt>
                <c:pt idx="3">
                  <c:v>95.66</c:v>
                </c:pt>
                <c:pt idx="4">
                  <c:v>95.95</c:v>
                </c:pt>
              </c:numCache>
            </c:numRef>
          </c:val>
          <c:extLst>
            <c:ext xmlns:c16="http://schemas.microsoft.com/office/drawing/2014/chart" uri="{C3380CC4-5D6E-409C-BE32-E72D297353CC}">
              <c16:uniqueId val="{00000000-6C3C-4F7C-9992-252E51CC71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C3C-4F7C-9992-252E51CC71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115.11</c:v>
                </c:pt>
                <c:pt idx="1">
                  <c:v>118.81</c:v>
                </c:pt>
                <c:pt idx="2">
                  <c:v>105.43</c:v>
                </c:pt>
                <c:pt idx="3">
                  <c:v>108.75</c:v>
                </c:pt>
                <c:pt idx="4">
                  <c:v>117.35</c:v>
                </c:pt>
              </c:numCache>
            </c:numRef>
          </c:val>
          <c:extLst>
            <c:ext xmlns:c16="http://schemas.microsoft.com/office/drawing/2014/chart" uri="{C3380CC4-5D6E-409C-BE32-E72D297353CC}">
              <c16:uniqueId val="{00000000-6E40-4DD4-B487-B55EF67EB4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E40-4DD4-B487-B55EF67EB4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47.64</c:v>
                </c:pt>
                <c:pt idx="1">
                  <c:v>49.15</c:v>
                </c:pt>
                <c:pt idx="2">
                  <c:v>48.05</c:v>
                </c:pt>
                <c:pt idx="3">
                  <c:v>48.49</c:v>
                </c:pt>
                <c:pt idx="4">
                  <c:v>48.21</c:v>
                </c:pt>
              </c:numCache>
            </c:numRef>
          </c:val>
          <c:extLst>
            <c:ext xmlns:c16="http://schemas.microsoft.com/office/drawing/2014/chart" uri="{C3380CC4-5D6E-409C-BE32-E72D297353CC}">
              <c16:uniqueId val="{00000000-4620-41D6-B9A4-14B760F8CC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4620-41D6-B9A4-14B760F8CC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4.5199999999999996</c:v>
                </c:pt>
                <c:pt idx="1">
                  <c:v>4.9400000000000004</c:v>
                </c:pt>
                <c:pt idx="2">
                  <c:v>6.12</c:v>
                </c:pt>
                <c:pt idx="3">
                  <c:v>21.59</c:v>
                </c:pt>
                <c:pt idx="4">
                  <c:v>21.83</c:v>
                </c:pt>
              </c:numCache>
            </c:numRef>
          </c:val>
          <c:extLst>
            <c:ext xmlns:c16="http://schemas.microsoft.com/office/drawing/2014/chart" uri="{C3380CC4-5D6E-409C-BE32-E72D297353CC}">
              <c16:uniqueId val="{00000000-8A4C-4467-8D13-2C14F288EA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A4C-4467-8D13-2C14F288EA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E0-4FB3-A68A-2A6796814A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BE0-4FB3-A68A-2A6796814A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444.03</c:v>
                </c:pt>
                <c:pt idx="1">
                  <c:v>502.84</c:v>
                </c:pt>
                <c:pt idx="2">
                  <c:v>487.37</c:v>
                </c:pt>
                <c:pt idx="3">
                  <c:v>444.61</c:v>
                </c:pt>
                <c:pt idx="4">
                  <c:v>311.36</c:v>
                </c:pt>
              </c:numCache>
            </c:numRef>
          </c:val>
          <c:extLst>
            <c:ext xmlns:c16="http://schemas.microsoft.com/office/drawing/2014/chart" uri="{C3380CC4-5D6E-409C-BE32-E72D297353CC}">
              <c16:uniqueId val="{00000000-496B-4F33-B1DF-B7E9C8E47F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96B-4F33-B1DF-B7E9C8E47F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508.75</c:v>
                </c:pt>
                <c:pt idx="1">
                  <c:v>515.79</c:v>
                </c:pt>
                <c:pt idx="2">
                  <c:v>558.79</c:v>
                </c:pt>
                <c:pt idx="3">
                  <c:v>576.59</c:v>
                </c:pt>
                <c:pt idx="4">
                  <c:v>710.18</c:v>
                </c:pt>
              </c:numCache>
            </c:numRef>
          </c:val>
          <c:extLst>
            <c:ext xmlns:c16="http://schemas.microsoft.com/office/drawing/2014/chart" uri="{C3380CC4-5D6E-409C-BE32-E72D297353CC}">
              <c16:uniqueId val="{00000000-B3EC-4321-A7FD-9747632FE5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3EC-4321-A7FD-9747632FE5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108.55</c:v>
                </c:pt>
                <c:pt idx="1">
                  <c:v>114.45</c:v>
                </c:pt>
                <c:pt idx="2">
                  <c:v>100.53</c:v>
                </c:pt>
                <c:pt idx="3">
                  <c:v>104.8</c:v>
                </c:pt>
                <c:pt idx="4">
                  <c:v>96.24</c:v>
                </c:pt>
              </c:numCache>
            </c:numRef>
          </c:val>
          <c:extLst>
            <c:ext xmlns:c16="http://schemas.microsoft.com/office/drawing/2014/chart" uri="{C3380CC4-5D6E-409C-BE32-E72D297353CC}">
              <c16:uniqueId val="{00000000-5152-4BA7-97A2-F7AA5E871E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152-4BA7-97A2-F7AA5E871E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153.65</c:v>
                </c:pt>
                <c:pt idx="1">
                  <c:v>146.09</c:v>
                </c:pt>
                <c:pt idx="2">
                  <c:v>166.89</c:v>
                </c:pt>
                <c:pt idx="3">
                  <c:v>160.41999999999999</c:v>
                </c:pt>
                <c:pt idx="4">
                  <c:v>150.78</c:v>
                </c:pt>
              </c:numCache>
            </c:numRef>
          </c:val>
          <c:extLst>
            <c:ext xmlns:c16="http://schemas.microsoft.com/office/drawing/2014/chart" uri="{C3380CC4-5D6E-409C-BE32-E72D297353CC}">
              <c16:uniqueId val="{00000000-DCF6-4684-8616-A49E7E16F1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DCF6-4684-8616-A49E7E16F1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かほく市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35668</v>
      </c>
      <c r="AM8" s="71"/>
      <c r="AN8" s="71"/>
      <c r="AO8" s="71"/>
      <c r="AP8" s="71"/>
      <c r="AQ8" s="71"/>
      <c r="AR8" s="71"/>
      <c r="AS8" s="71"/>
      <c r="AT8" s="67">
        <f>データ!$S$6</f>
        <v>64.44</v>
      </c>
      <c r="AU8" s="68"/>
      <c r="AV8" s="68"/>
      <c r="AW8" s="68"/>
      <c r="AX8" s="68"/>
      <c r="AY8" s="68"/>
      <c r="AZ8" s="68"/>
      <c r="BA8" s="68"/>
      <c r="BB8" s="70">
        <f>データ!$T$6</f>
        <v>553.51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52.03</v>
      </c>
      <c r="J10" s="68"/>
      <c r="K10" s="68"/>
      <c r="L10" s="68"/>
      <c r="M10" s="68"/>
      <c r="N10" s="68"/>
      <c r="O10" s="69"/>
      <c r="P10" s="70">
        <f>データ!$P$6</f>
        <v>99.2</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35400</v>
      </c>
      <c r="AM10" s="71"/>
      <c r="AN10" s="71"/>
      <c r="AO10" s="71"/>
      <c r="AP10" s="71"/>
      <c r="AQ10" s="71"/>
      <c r="AR10" s="71"/>
      <c r="AS10" s="71"/>
      <c r="AT10" s="67">
        <f>データ!$V$6</f>
        <v>42.99</v>
      </c>
      <c r="AU10" s="68"/>
      <c r="AV10" s="68"/>
      <c r="AW10" s="68"/>
      <c r="AX10" s="68"/>
      <c r="AY10" s="68"/>
      <c r="AZ10" s="68"/>
      <c r="BA10" s="68"/>
      <c r="BB10" s="70">
        <f>データ!$W$6</f>
        <v>823.45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5Enu46+wMi23tJjc8qHR2xgyua515zl7aj5vazfhVa3brzalv+L9qePHBBbaGVz04LMSuOPu5sgphI6+2eD2w==" saltValue="ahrlFoOqMHEFndnd17zi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172090</v>
      </c>
      <c r="D6" s="34">
        <f t="shared" si="3"/>
        <v>46</v>
      </c>
      <c r="E6" s="34">
        <f t="shared" si="3"/>
        <v>1</v>
      </c>
      <c r="F6" s="34">
        <f t="shared" si="3"/>
        <v>0</v>
      </c>
      <c r="G6" s="34">
        <f t="shared" si="3"/>
        <v>1</v>
      </c>
      <c r="H6" s="34" t="str">
        <f t="shared" si="3"/>
        <v>石川県　かほく市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52.03</v>
      </c>
      <c r="P6" s="35">
        <f t="shared" si="3"/>
        <v>99.2</v>
      </c>
      <c r="Q6" s="35">
        <f t="shared" si="3"/>
        <v>3190</v>
      </c>
      <c r="R6" s="35">
        <f t="shared" si="3"/>
        <v>35668</v>
      </c>
      <c r="S6" s="35">
        <f t="shared" si="3"/>
        <v>64.44</v>
      </c>
      <c r="T6" s="35">
        <f t="shared" si="3"/>
        <v>553.51</v>
      </c>
      <c r="U6" s="35">
        <f t="shared" si="3"/>
        <v>35400</v>
      </c>
      <c r="V6" s="35">
        <f t="shared" si="3"/>
        <v>42.99</v>
      </c>
      <c r="W6" s="35">
        <f t="shared" si="3"/>
        <v>823.45</v>
      </c>
      <c r="X6" s="36">
        <f>IF(X7="",NA(),X7)</f>
        <v>115.11</v>
      </c>
      <c r="Y6" s="36">
        <f t="shared" ref="Y6:AG6" si="4">IF(Y7="",NA(),Y7)</f>
        <v>118.81</v>
      </c>
      <c r="Z6" s="36">
        <f t="shared" si="4"/>
        <v>105.43</v>
      </c>
      <c r="AA6" s="36">
        <f t="shared" si="4"/>
        <v>108.75</v>
      </c>
      <c r="AB6" s="36">
        <f t="shared" si="4"/>
        <v>117.35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444.03</v>
      </c>
      <c r="AU6" s="36">
        <f t="shared" ref="AU6:BC6" si="6">IF(AU7="",NA(),AU7)</f>
        <v>502.84</v>
      </c>
      <c r="AV6" s="36">
        <f t="shared" si="6"/>
        <v>487.37</v>
      </c>
      <c r="AW6" s="36">
        <f t="shared" si="6"/>
        <v>444.61</v>
      </c>
      <c r="AX6" s="36">
        <f t="shared" si="6"/>
        <v>311.36</v>
      </c>
      <c r="AY6" s="36">
        <f t="shared" si="6"/>
        <v>377.63</v>
      </c>
      <c r="AZ6" s="36">
        <f t="shared" si="6"/>
        <v>357.34</v>
      </c>
      <c r="BA6" s="36">
        <f t="shared" si="6"/>
        <v>366.03</v>
      </c>
      <c r="BB6" s="36">
        <f t="shared" si="6"/>
        <v>365.18</v>
      </c>
      <c r="BC6" s="36">
        <f t="shared" si="6"/>
        <v>327.77</v>
      </c>
      <c r="BD6" s="35" t="str">
        <f>IF(BD7="","",IF(BD7="-","【-】","【"&amp;SUBSTITUTE(TEXT(BD7,"#,##0.00"),"-","△")&amp;"】"))</f>
        <v>【260.31】</v>
      </c>
      <c r="BE6" s="36">
        <f>IF(BE7="",NA(),BE7)</f>
        <v>508.75</v>
      </c>
      <c r="BF6" s="36">
        <f t="shared" ref="BF6:BN6" si="7">IF(BF7="",NA(),BF7)</f>
        <v>515.79</v>
      </c>
      <c r="BG6" s="36">
        <f t="shared" si="7"/>
        <v>558.79</v>
      </c>
      <c r="BH6" s="36">
        <f t="shared" si="7"/>
        <v>576.59</v>
      </c>
      <c r="BI6" s="36">
        <f t="shared" si="7"/>
        <v>710.18</v>
      </c>
      <c r="BJ6" s="36">
        <f t="shared" si="7"/>
        <v>364.71</v>
      </c>
      <c r="BK6" s="36">
        <f t="shared" si="7"/>
        <v>373.69</v>
      </c>
      <c r="BL6" s="36">
        <f t="shared" si="7"/>
        <v>370.12</v>
      </c>
      <c r="BM6" s="36">
        <f t="shared" si="7"/>
        <v>371.65</v>
      </c>
      <c r="BN6" s="36">
        <f t="shared" si="7"/>
        <v>397.1</v>
      </c>
      <c r="BO6" s="35" t="str">
        <f>IF(BO7="","",IF(BO7="-","【-】","【"&amp;SUBSTITUTE(TEXT(BO7,"#,##0.00"),"-","△")&amp;"】"))</f>
        <v>【275.67】</v>
      </c>
      <c r="BP6" s="36">
        <f>IF(BP7="",NA(),BP7)</f>
        <v>108.55</v>
      </c>
      <c r="BQ6" s="36">
        <f t="shared" ref="BQ6:BY6" si="8">IF(BQ7="",NA(),BQ7)</f>
        <v>114.45</v>
      </c>
      <c r="BR6" s="36">
        <f t="shared" si="8"/>
        <v>100.53</v>
      </c>
      <c r="BS6" s="36">
        <f t="shared" si="8"/>
        <v>104.8</v>
      </c>
      <c r="BT6" s="36">
        <f t="shared" si="8"/>
        <v>96.24</v>
      </c>
      <c r="BU6" s="36">
        <f t="shared" si="8"/>
        <v>100.65</v>
      </c>
      <c r="BV6" s="36">
        <f t="shared" si="8"/>
        <v>99.87</v>
      </c>
      <c r="BW6" s="36">
        <f t="shared" si="8"/>
        <v>100.42</v>
      </c>
      <c r="BX6" s="36">
        <f t="shared" si="8"/>
        <v>98.77</v>
      </c>
      <c r="BY6" s="36">
        <f t="shared" si="8"/>
        <v>95.79</v>
      </c>
      <c r="BZ6" s="35" t="str">
        <f>IF(BZ7="","",IF(BZ7="-","【-】","【"&amp;SUBSTITUTE(TEXT(BZ7,"#,##0.00"),"-","△")&amp;"】"))</f>
        <v>【100.05】</v>
      </c>
      <c r="CA6" s="36">
        <f>IF(CA7="",NA(),CA7)</f>
        <v>153.65</v>
      </c>
      <c r="CB6" s="36">
        <f t="shared" ref="CB6:CJ6" si="9">IF(CB7="",NA(),CB7)</f>
        <v>146.09</v>
      </c>
      <c r="CC6" s="36">
        <f t="shared" si="9"/>
        <v>166.89</v>
      </c>
      <c r="CD6" s="36">
        <f t="shared" si="9"/>
        <v>160.41999999999999</v>
      </c>
      <c r="CE6" s="36">
        <f t="shared" si="9"/>
        <v>150.78</v>
      </c>
      <c r="CF6" s="36">
        <f t="shared" si="9"/>
        <v>170.19</v>
      </c>
      <c r="CG6" s="36">
        <f t="shared" si="9"/>
        <v>171.81</v>
      </c>
      <c r="CH6" s="36">
        <f t="shared" si="9"/>
        <v>171.67</v>
      </c>
      <c r="CI6" s="36">
        <f t="shared" si="9"/>
        <v>173.67</v>
      </c>
      <c r="CJ6" s="36">
        <f t="shared" si="9"/>
        <v>171.13</v>
      </c>
      <c r="CK6" s="35" t="str">
        <f>IF(CK7="","",IF(CK7="-","【-】","【"&amp;SUBSTITUTE(TEXT(CK7,"#,##0.00"),"-","△")&amp;"】"))</f>
        <v>【166.40】</v>
      </c>
      <c r="CL6" s="36">
        <f>IF(CL7="",NA(),CL7)</f>
        <v>58.47</v>
      </c>
      <c r="CM6" s="36">
        <f t="shared" ref="CM6:CU6" si="10">IF(CM7="",NA(),CM7)</f>
        <v>59.76</v>
      </c>
      <c r="CN6" s="36">
        <f t="shared" si="10"/>
        <v>58.52</v>
      </c>
      <c r="CO6" s="36">
        <f t="shared" si="10"/>
        <v>74.05</v>
      </c>
      <c r="CP6" s="36">
        <f t="shared" si="10"/>
        <v>74.790000000000006</v>
      </c>
      <c r="CQ6" s="36">
        <f t="shared" si="10"/>
        <v>59.01</v>
      </c>
      <c r="CR6" s="36">
        <f t="shared" si="10"/>
        <v>60.03</v>
      </c>
      <c r="CS6" s="36">
        <f t="shared" si="10"/>
        <v>59.74</v>
      </c>
      <c r="CT6" s="36">
        <f t="shared" si="10"/>
        <v>59.67</v>
      </c>
      <c r="CU6" s="36">
        <f t="shared" si="10"/>
        <v>60.12</v>
      </c>
      <c r="CV6" s="35" t="str">
        <f>IF(CV7="","",IF(CV7="-","【-】","【"&amp;SUBSTITUTE(TEXT(CV7,"#,##0.00"),"-","△")&amp;"】"))</f>
        <v>【60.69】</v>
      </c>
      <c r="CW6" s="36">
        <f>IF(CW7="",NA(),CW7)</f>
        <v>95.41</v>
      </c>
      <c r="CX6" s="36">
        <f t="shared" ref="CX6:DF6" si="11">IF(CX7="",NA(),CX7)</f>
        <v>95.62</v>
      </c>
      <c r="CY6" s="36">
        <f t="shared" si="11"/>
        <v>96.1</v>
      </c>
      <c r="CZ6" s="36">
        <f t="shared" si="11"/>
        <v>95.66</v>
      </c>
      <c r="DA6" s="36">
        <f t="shared" si="11"/>
        <v>95.95</v>
      </c>
      <c r="DB6" s="36">
        <f t="shared" si="11"/>
        <v>85.37</v>
      </c>
      <c r="DC6" s="36">
        <f t="shared" si="11"/>
        <v>84.81</v>
      </c>
      <c r="DD6" s="36">
        <f t="shared" si="11"/>
        <v>84.8</v>
      </c>
      <c r="DE6" s="36">
        <f t="shared" si="11"/>
        <v>84.6</v>
      </c>
      <c r="DF6" s="36">
        <f t="shared" si="11"/>
        <v>84.24</v>
      </c>
      <c r="DG6" s="35" t="str">
        <f>IF(DG7="","",IF(DG7="-","【-】","【"&amp;SUBSTITUTE(TEXT(DG7,"#,##0.00"),"-","△")&amp;"】"))</f>
        <v>【89.82】</v>
      </c>
      <c r="DH6" s="36">
        <f>IF(DH7="",NA(),DH7)</f>
        <v>47.64</v>
      </c>
      <c r="DI6" s="36">
        <f t="shared" ref="DI6:DQ6" si="12">IF(DI7="",NA(),DI7)</f>
        <v>49.15</v>
      </c>
      <c r="DJ6" s="36">
        <f t="shared" si="12"/>
        <v>48.05</v>
      </c>
      <c r="DK6" s="36">
        <f t="shared" si="12"/>
        <v>48.49</v>
      </c>
      <c r="DL6" s="36">
        <f t="shared" si="12"/>
        <v>48.21</v>
      </c>
      <c r="DM6" s="36">
        <f t="shared" si="12"/>
        <v>46.9</v>
      </c>
      <c r="DN6" s="36">
        <f t="shared" si="12"/>
        <v>47.28</v>
      </c>
      <c r="DO6" s="36">
        <f t="shared" si="12"/>
        <v>47.66</v>
      </c>
      <c r="DP6" s="36">
        <f t="shared" si="12"/>
        <v>48.17</v>
      </c>
      <c r="DQ6" s="36">
        <f t="shared" si="12"/>
        <v>48.83</v>
      </c>
      <c r="DR6" s="35" t="str">
        <f>IF(DR7="","",IF(DR7="-","【-】","【"&amp;SUBSTITUTE(TEXT(DR7,"#,##0.00"),"-","△")&amp;"】"))</f>
        <v>【50.19】</v>
      </c>
      <c r="DS6" s="36">
        <f>IF(DS7="",NA(),DS7)</f>
        <v>4.5199999999999996</v>
      </c>
      <c r="DT6" s="36">
        <f t="shared" ref="DT6:EB6" si="13">IF(DT7="",NA(),DT7)</f>
        <v>4.9400000000000004</v>
      </c>
      <c r="DU6" s="36">
        <f t="shared" si="13"/>
        <v>6.12</v>
      </c>
      <c r="DV6" s="36">
        <f t="shared" si="13"/>
        <v>21.59</v>
      </c>
      <c r="DW6" s="36">
        <f t="shared" si="13"/>
        <v>21.83</v>
      </c>
      <c r="DX6" s="36">
        <f t="shared" si="13"/>
        <v>12.03</v>
      </c>
      <c r="DY6" s="36">
        <f t="shared" si="13"/>
        <v>12.19</v>
      </c>
      <c r="DZ6" s="36">
        <f t="shared" si="13"/>
        <v>15.1</v>
      </c>
      <c r="EA6" s="36">
        <f t="shared" si="13"/>
        <v>17.12</v>
      </c>
      <c r="EB6" s="36">
        <f t="shared" si="13"/>
        <v>18.18</v>
      </c>
      <c r="EC6" s="35" t="str">
        <f>IF(EC7="","",IF(EC7="-","【-】","【"&amp;SUBSTITUTE(TEXT(EC7,"#,##0.00"),"-","△")&amp;"】"))</f>
        <v>【20.63】</v>
      </c>
      <c r="ED6" s="36">
        <f>IF(ED7="",NA(),ED7)</f>
        <v>0.42</v>
      </c>
      <c r="EE6" s="36">
        <f t="shared" ref="EE6:EM6" si="14">IF(EE7="",NA(),EE7)</f>
        <v>0.42</v>
      </c>
      <c r="EF6" s="36">
        <f t="shared" si="14"/>
        <v>0.44</v>
      </c>
      <c r="EG6" s="36">
        <f t="shared" si="14"/>
        <v>0.04</v>
      </c>
      <c r="EH6" s="36">
        <f t="shared" si="14"/>
        <v>0.65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172090</v>
      </c>
      <c r="D7" s="38">
        <v>46</v>
      </c>
      <c r="E7" s="38">
        <v>1</v>
      </c>
      <c r="F7" s="38">
        <v>0</v>
      </c>
      <c r="G7" s="38">
        <v>1</v>
      </c>
      <c r="H7" s="38" t="s">
        <v>93</v>
      </c>
      <c r="I7" s="38" t="s">
        <v>94</v>
      </c>
      <c r="J7" s="38" t="s">
        <v>95</v>
      </c>
      <c r="K7" s="38" t="s">
        <v>96</v>
      </c>
      <c r="L7" s="38" t="s">
        <v>97</v>
      </c>
      <c r="M7" s="38" t="s">
        <v>98</v>
      </c>
      <c r="N7" s="39" t="s">
        <v>99</v>
      </c>
      <c r="O7" s="39">
        <v>52.03</v>
      </c>
      <c r="P7" s="39">
        <v>99.2</v>
      </c>
      <c r="Q7" s="39">
        <v>3190</v>
      </c>
      <c r="R7" s="39">
        <v>35668</v>
      </c>
      <c r="S7" s="39">
        <v>64.44</v>
      </c>
      <c r="T7" s="39">
        <v>553.51</v>
      </c>
      <c r="U7" s="39">
        <v>35400</v>
      </c>
      <c r="V7" s="39">
        <v>42.99</v>
      </c>
      <c r="W7" s="39">
        <v>823.45</v>
      </c>
      <c r="X7" s="39">
        <v>115.11</v>
      </c>
      <c r="Y7" s="39">
        <v>118.81</v>
      </c>
      <c r="Z7" s="39">
        <v>105.43</v>
      </c>
      <c r="AA7" s="39">
        <v>108.75</v>
      </c>
      <c r="AB7" s="39">
        <v>117.35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444.03</v>
      </c>
      <c r="AU7" s="39">
        <v>502.84</v>
      </c>
      <c r="AV7" s="39">
        <v>487.37</v>
      </c>
      <c r="AW7" s="39">
        <v>444.61</v>
      </c>
      <c r="AX7" s="39">
        <v>311.36</v>
      </c>
      <c r="AY7" s="39">
        <v>377.63</v>
      </c>
      <c r="AZ7" s="39">
        <v>357.34</v>
      </c>
      <c r="BA7" s="39">
        <v>366.03</v>
      </c>
      <c r="BB7" s="39">
        <v>365.18</v>
      </c>
      <c r="BC7" s="39">
        <v>327.77</v>
      </c>
      <c r="BD7" s="39">
        <v>260.31</v>
      </c>
      <c r="BE7" s="39">
        <v>508.75</v>
      </c>
      <c r="BF7" s="39">
        <v>515.79</v>
      </c>
      <c r="BG7" s="39">
        <v>558.79</v>
      </c>
      <c r="BH7" s="39">
        <v>576.59</v>
      </c>
      <c r="BI7" s="39">
        <v>710.18</v>
      </c>
      <c r="BJ7" s="39">
        <v>364.71</v>
      </c>
      <c r="BK7" s="39">
        <v>373.69</v>
      </c>
      <c r="BL7" s="39">
        <v>370.12</v>
      </c>
      <c r="BM7" s="39">
        <v>371.65</v>
      </c>
      <c r="BN7" s="39">
        <v>397.1</v>
      </c>
      <c r="BO7" s="39">
        <v>275.67</v>
      </c>
      <c r="BP7" s="39">
        <v>108.55</v>
      </c>
      <c r="BQ7" s="39">
        <v>114.45</v>
      </c>
      <c r="BR7" s="39">
        <v>100.53</v>
      </c>
      <c r="BS7" s="39">
        <v>104.8</v>
      </c>
      <c r="BT7" s="39">
        <v>96.24</v>
      </c>
      <c r="BU7" s="39">
        <v>100.65</v>
      </c>
      <c r="BV7" s="39">
        <v>99.87</v>
      </c>
      <c r="BW7" s="39">
        <v>100.42</v>
      </c>
      <c r="BX7" s="39">
        <v>98.77</v>
      </c>
      <c r="BY7" s="39">
        <v>95.79</v>
      </c>
      <c r="BZ7" s="39">
        <v>100.05</v>
      </c>
      <c r="CA7" s="39">
        <v>153.65</v>
      </c>
      <c r="CB7" s="39">
        <v>146.09</v>
      </c>
      <c r="CC7" s="39">
        <v>166.89</v>
      </c>
      <c r="CD7" s="39">
        <v>160.41999999999999</v>
      </c>
      <c r="CE7" s="39">
        <v>150.78</v>
      </c>
      <c r="CF7" s="39">
        <v>170.19</v>
      </c>
      <c r="CG7" s="39">
        <v>171.81</v>
      </c>
      <c r="CH7" s="39">
        <v>171.67</v>
      </c>
      <c r="CI7" s="39">
        <v>173.67</v>
      </c>
      <c r="CJ7" s="39">
        <v>171.13</v>
      </c>
      <c r="CK7" s="39">
        <v>166.4</v>
      </c>
      <c r="CL7" s="39">
        <v>58.47</v>
      </c>
      <c r="CM7" s="39">
        <v>59.76</v>
      </c>
      <c r="CN7" s="39">
        <v>58.52</v>
      </c>
      <c r="CO7" s="39">
        <v>74.05</v>
      </c>
      <c r="CP7" s="39">
        <v>74.790000000000006</v>
      </c>
      <c r="CQ7" s="39">
        <v>59.01</v>
      </c>
      <c r="CR7" s="39">
        <v>60.03</v>
      </c>
      <c r="CS7" s="39">
        <v>59.74</v>
      </c>
      <c r="CT7" s="39">
        <v>59.67</v>
      </c>
      <c r="CU7" s="39">
        <v>60.12</v>
      </c>
      <c r="CV7" s="39">
        <v>60.69</v>
      </c>
      <c r="CW7" s="39">
        <v>95.41</v>
      </c>
      <c r="CX7" s="39">
        <v>95.62</v>
      </c>
      <c r="CY7" s="39">
        <v>96.1</v>
      </c>
      <c r="CZ7" s="39">
        <v>95.66</v>
      </c>
      <c r="DA7" s="39">
        <v>95.95</v>
      </c>
      <c r="DB7" s="39">
        <v>85.37</v>
      </c>
      <c r="DC7" s="39">
        <v>84.81</v>
      </c>
      <c r="DD7" s="39">
        <v>84.8</v>
      </c>
      <c r="DE7" s="39">
        <v>84.6</v>
      </c>
      <c r="DF7" s="39">
        <v>84.24</v>
      </c>
      <c r="DG7" s="39">
        <v>89.82</v>
      </c>
      <c r="DH7" s="39">
        <v>47.64</v>
      </c>
      <c r="DI7" s="39">
        <v>49.15</v>
      </c>
      <c r="DJ7" s="39">
        <v>48.05</v>
      </c>
      <c r="DK7" s="39">
        <v>48.49</v>
      </c>
      <c r="DL7" s="39">
        <v>48.21</v>
      </c>
      <c r="DM7" s="39">
        <v>46.9</v>
      </c>
      <c r="DN7" s="39">
        <v>47.28</v>
      </c>
      <c r="DO7" s="39">
        <v>47.66</v>
      </c>
      <c r="DP7" s="39">
        <v>48.17</v>
      </c>
      <c r="DQ7" s="39">
        <v>48.83</v>
      </c>
      <c r="DR7" s="39">
        <v>50.19</v>
      </c>
      <c r="DS7" s="39">
        <v>4.5199999999999996</v>
      </c>
      <c r="DT7" s="39">
        <v>4.9400000000000004</v>
      </c>
      <c r="DU7" s="39">
        <v>6.12</v>
      </c>
      <c r="DV7" s="39">
        <v>21.59</v>
      </c>
      <c r="DW7" s="39">
        <v>21.83</v>
      </c>
      <c r="DX7" s="39">
        <v>12.03</v>
      </c>
      <c r="DY7" s="39">
        <v>12.19</v>
      </c>
      <c r="DZ7" s="39">
        <v>15.1</v>
      </c>
      <c r="EA7" s="39">
        <v>17.12</v>
      </c>
      <c r="EB7" s="39">
        <v>18.18</v>
      </c>
      <c r="EC7" s="39">
        <v>20.63</v>
      </c>
      <c r="ED7" s="39">
        <v>0.42</v>
      </c>
      <c r="EE7" s="39">
        <v>0.42</v>
      </c>
      <c r="EF7" s="39">
        <v>0.44</v>
      </c>
      <c r="EG7" s="39">
        <v>0.04</v>
      </c>
      <c r="EH7" s="39">
        <v>0.65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2022-01-17T05:41:02Z</cp:lastPrinted>
  <dcterms:created xsi:type="dcterms:W3CDTF">2021-12-03T06:48:42Z</dcterms:created>
  <dcterms:modified xsi:type="dcterms:W3CDTF">2022-01-21T00:42:54Z</dcterms:modified>
  <cp:category/>
</cp:coreProperties>
</file>